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dokumentumok\Attila\Exceldoksik\Honlap\"/>
    </mc:Choice>
  </mc:AlternateContent>
  <xr:revisionPtr revIDLastSave="0" documentId="13_ncr:1_{ECED8470-D254-45AF-8CCF-A2279130E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VII" sheetId="10" r:id="rId1"/>
    <sheet name="VIII" sheetId="2" r:id="rId2"/>
    <sheet name="IX" sheetId="3" r:id="rId3"/>
    <sheet name="X" sheetId="4" r:id="rId4"/>
    <sheet name="XI" sheetId="5" r:id="rId5"/>
  </sheets>
  <definedNames>
    <definedName name="_xlnm.Print_Area" localSheetId="0">'I-VII'!$A$1:$E$126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0" l="1"/>
  <c r="D95" i="10"/>
  <c r="E39" i="10"/>
  <c r="E35" i="10" s="1"/>
  <c r="D39" i="10"/>
  <c r="D35" i="10" s="1"/>
  <c r="D57" i="10"/>
  <c r="E55" i="10"/>
  <c r="D55" i="10"/>
  <c r="E52" i="10"/>
  <c r="D52" i="10"/>
  <c r="E46" i="10"/>
  <c r="D46" i="10"/>
  <c r="D41" i="10"/>
  <c r="E41" i="10"/>
  <c r="E57" i="10"/>
  <c r="D27" i="10"/>
  <c r="E27" i="10" l="1"/>
  <c r="B55" i="5"/>
  <c r="B56" i="5"/>
  <c r="B57" i="5"/>
  <c r="B58" i="5"/>
  <c r="E52" i="4"/>
  <c r="E53" i="4"/>
  <c r="E54" i="4"/>
  <c r="E55" i="4"/>
  <c r="E56" i="4"/>
  <c r="E57" i="4"/>
  <c r="E58" i="4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D50" i="3"/>
  <c r="D51" i="3"/>
  <c r="D52" i="3"/>
  <c r="D53" i="3"/>
  <c r="D54" i="3"/>
  <c r="D55" i="3"/>
  <c r="D56" i="3"/>
  <c r="D57" i="3"/>
  <c r="D58" i="3"/>
  <c r="C49" i="3"/>
  <c r="C50" i="3"/>
  <c r="C51" i="3"/>
  <c r="C52" i="3"/>
  <c r="C53" i="3"/>
  <c r="C54" i="3"/>
  <c r="C55" i="3"/>
  <c r="F55" i="5" s="1"/>
  <c r="C56" i="3"/>
  <c r="F56" i="5" s="1"/>
  <c r="C57" i="3"/>
  <c r="F57" i="5" s="1"/>
  <c r="C58" i="3"/>
  <c r="F58" i="5" s="1"/>
  <c r="B57" i="3"/>
  <c r="B56" i="3"/>
  <c r="B55" i="3"/>
  <c r="B57" i="4" l="1"/>
  <c r="B55" i="4"/>
  <c r="G58" i="5"/>
  <c r="G56" i="5"/>
  <c r="B56" i="4"/>
  <c r="G55" i="5"/>
  <c r="G57" i="5"/>
  <c r="E45" i="4"/>
  <c r="E46" i="4"/>
  <c r="E47" i="4"/>
  <c r="E48" i="4"/>
  <c r="E49" i="4"/>
  <c r="E50" i="4"/>
  <c r="E51" i="4"/>
  <c r="F52" i="5" l="1"/>
  <c r="B52" i="5"/>
  <c r="G52" i="5"/>
  <c r="E52" i="3"/>
  <c r="B52" i="3"/>
  <c r="B52" i="4" l="1"/>
  <c r="E6" i="4"/>
  <c r="B53" i="5" l="1"/>
  <c r="B53" i="3"/>
  <c r="F53" i="5"/>
  <c r="E53" i="3"/>
  <c r="C59" i="2"/>
  <c r="D59" i="2"/>
  <c r="F59" i="2"/>
  <c r="G59" i="2"/>
  <c r="B53" i="4" l="1"/>
  <c r="G53" i="5"/>
  <c r="E31" i="4" l="1"/>
  <c r="B6" i="3"/>
  <c r="B7" i="3"/>
  <c r="B7" i="4" s="1"/>
  <c r="B8" i="3"/>
  <c r="B9" i="3"/>
  <c r="B9" i="4" s="1"/>
  <c r="B10" i="3"/>
  <c r="B10" i="4" s="1"/>
  <c r="B11" i="3"/>
  <c r="B12" i="3"/>
  <c r="B12" i="4" s="1"/>
  <c r="B13" i="3"/>
  <c r="B14" i="3"/>
  <c r="B15" i="3"/>
  <c r="B15" i="4" s="1"/>
  <c r="B16" i="3"/>
  <c r="B17" i="3"/>
  <c r="B18" i="3"/>
  <c r="B19" i="3"/>
  <c r="B19" i="4" s="1"/>
  <c r="B20" i="3"/>
  <c r="B21" i="3"/>
  <c r="B22" i="3"/>
  <c r="B23" i="3"/>
  <c r="B24" i="3"/>
  <c r="B25" i="3"/>
  <c r="B26" i="3"/>
  <c r="B26" i="4" s="1"/>
  <c r="B27" i="3"/>
  <c r="B27" i="4" s="1"/>
  <c r="B29" i="3"/>
  <c r="B29" i="4" s="1"/>
  <c r="B31" i="3"/>
  <c r="B33" i="3"/>
  <c r="B33" i="4" s="1"/>
  <c r="B34" i="3"/>
  <c r="B35" i="3"/>
  <c r="B36" i="3"/>
  <c r="B37" i="3"/>
  <c r="B38" i="3"/>
  <c r="B38" i="4" s="1"/>
  <c r="B39" i="3"/>
  <c r="B40" i="3"/>
  <c r="B41" i="3"/>
  <c r="B41" i="4" s="1"/>
  <c r="B42" i="3"/>
  <c r="B43" i="3"/>
  <c r="B43" i="4" s="1"/>
  <c r="B44" i="3"/>
  <c r="B45" i="3"/>
  <c r="B45" i="4" s="1"/>
  <c r="B46" i="3"/>
  <c r="B47" i="3"/>
  <c r="B47" i="4" s="1"/>
  <c r="B48" i="3"/>
  <c r="B49" i="3"/>
  <c r="B50" i="3"/>
  <c r="B51" i="3"/>
  <c r="B54" i="3"/>
  <c r="B58" i="3"/>
  <c r="B28" i="3"/>
  <c r="B28" i="4" s="1"/>
  <c r="B30" i="3"/>
  <c r="B32" i="3"/>
  <c r="B32" i="4" s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9" i="3"/>
  <c r="G31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28" i="3"/>
  <c r="G30" i="3"/>
  <c r="G3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9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28" i="3"/>
  <c r="F30" i="3"/>
  <c r="F32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9" i="3"/>
  <c r="D31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28" i="3"/>
  <c r="D30" i="3"/>
  <c r="D32" i="3"/>
  <c r="C6" i="3"/>
  <c r="F6" i="5" s="1"/>
  <c r="C7" i="3"/>
  <c r="F7" i="5" s="1"/>
  <c r="C8" i="3"/>
  <c r="F8" i="5" s="1"/>
  <c r="C9" i="3"/>
  <c r="F9" i="5" s="1"/>
  <c r="C10" i="3"/>
  <c r="F10" i="5" s="1"/>
  <c r="C11" i="3"/>
  <c r="F11" i="5" s="1"/>
  <c r="C12" i="3"/>
  <c r="F12" i="5" s="1"/>
  <c r="C13" i="3"/>
  <c r="F13" i="5" s="1"/>
  <c r="C14" i="3"/>
  <c r="C15" i="3"/>
  <c r="F15" i="5" s="1"/>
  <c r="C16" i="3"/>
  <c r="F16" i="5" s="1"/>
  <c r="C17" i="3"/>
  <c r="F17" i="5" s="1"/>
  <c r="C18" i="3"/>
  <c r="C19" i="3"/>
  <c r="C20" i="3"/>
  <c r="F20" i="5" s="1"/>
  <c r="C21" i="3"/>
  <c r="F21" i="5" s="1"/>
  <c r="C22" i="3"/>
  <c r="C23" i="3"/>
  <c r="F23" i="5" s="1"/>
  <c r="C24" i="3"/>
  <c r="F24" i="5" s="1"/>
  <c r="C25" i="3"/>
  <c r="F25" i="5" s="1"/>
  <c r="C26" i="3"/>
  <c r="F26" i="5" s="1"/>
  <c r="C27" i="3"/>
  <c r="C29" i="3"/>
  <c r="F29" i="5" s="1"/>
  <c r="C31" i="3"/>
  <c r="F31" i="5" s="1"/>
  <c r="C33" i="3"/>
  <c r="F33" i="5" s="1"/>
  <c r="C34" i="3"/>
  <c r="C35" i="3"/>
  <c r="F35" i="5" s="1"/>
  <c r="C36" i="3"/>
  <c r="C37" i="3"/>
  <c r="F37" i="5" s="1"/>
  <c r="C38" i="3"/>
  <c r="C39" i="3"/>
  <c r="F39" i="5" s="1"/>
  <c r="C40" i="3"/>
  <c r="F40" i="5" s="1"/>
  <c r="C41" i="3"/>
  <c r="F41" i="5" s="1"/>
  <c r="C42" i="3"/>
  <c r="C43" i="3"/>
  <c r="F43" i="5" s="1"/>
  <c r="C44" i="3"/>
  <c r="F44" i="5" s="1"/>
  <c r="C45" i="3"/>
  <c r="F45" i="5" s="1"/>
  <c r="C46" i="3"/>
  <c r="F46" i="5" s="1"/>
  <c r="C47" i="3"/>
  <c r="F47" i="5" s="1"/>
  <c r="C48" i="3"/>
  <c r="F48" i="5" s="1"/>
  <c r="F50" i="5"/>
  <c r="F51" i="5"/>
  <c r="F54" i="5"/>
  <c r="C28" i="3"/>
  <c r="C30" i="3"/>
  <c r="C32" i="3"/>
  <c r="F32" i="5" s="1"/>
  <c r="G59" i="4"/>
  <c r="F59" i="4"/>
  <c r="D59" i="4"/>
  <c r="C59" i="4"/>
  <c r="E59" i="5"/>
  <c r="B51" i="5"/>
  <c r="E51" i="3"/>
  <c r="E32" i="3"/>
  <c r="E30" i="3"/>
  <c r="E28" i="3"/>
  <c r="E54" i="3"/>
  <c r="B28" i="5"/>
  <c r="B30" i="5"/>
  <c r="B32" i="5"/>
  <c r="E28" i="4"/>
  <c r="E30" i="4"/>
  <c r="E32" i="4"/>
  <c r="B50" i="5"/>
  <c r="E50" i="3"/>
  <c r="B48" i="5"/>
  <c r="B49" i="5"/>
  <c r="E48" i="3"/>
  <c r="E49" i="3"/>
  <c r="B47" i="5"/>
  <c r="B54" i="5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9" i="4"/>
  <c r="E33" i="4"/>
  <c r="E34" i="4"/>
  <c r="E35" i="4"/>
  <c r="E36" i="4"/>
  <c r="E37" i="4"/>
  <c r="E38" i="4"/>
  <c r="E39" i="4"/>
  <c r="E40" i="4"/>
  <c r="E41" i="4"/>
  <c r="E42" i="4"/>
  <c r="E43" i="4"/>
  <c r="E44" i="4"/>
  <c r="E47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1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B46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9" i="5"/>
  <c r="B31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7" i="5"/>
  <c r="B8" i="5"/>
  <c r="B6" i="5"/>
  <c r="E7" i="4"/>
  <c r="B54" i="4" l="1"/>
  <c r="B58" i="4"/>
  <c r="B51" i="4"/>
  <c r="B36" i="4"/>
  <c r="B48" i="4"/>
  <c r="B25" i="4"/>
  <c r="B13" i="4"/>
  <c r="G6" i="5"/>
  <c r="G10" i="5"/>
  <c r="G30" i="5"/>
  <c r="G42" i="5"/>
  <c r="G38" i="5"/>
  <c r="G34" i="5"/>
  <c r="G27" i="5"/>
  <c r="G19" i="5"/>
  <c r="G15" i="5"/>
  <c r="G33" i="5"/>
  <c r="G43" i="5"/>
  <c r="G12" i="5"/>
  <c r="G28" i="5"/>
  <c r="G49" i="5"/>
  <c r="G22" i="5"/>
  <c r="G18" i="5"/>
  <c r="G14" i="5"/>
  <c r="F38" i="5"/>
  <c r="G46" i="5"/>
  <c r="G23" i="5"/>
  <c r="F27" i="5"/>
  <c r="G37" i="5"/>
  <c r="F28" i="5"/>
  <c r="G31" i="5"/>
  <c r="G32" i="5"/>
  <c r="G47" i="5"/>
  <c r="G39" i="5"/>
  <c r="G29" i="5"/>
  <c r="G16" i="5"/>
  <c r="B23" i="4"/>
  <c r="B20" i="4"/>
  <c r="G40" i="5"/>
  <c r="G36" i="5"/>
  <c r="F34" i="5"/>
  <c r="F18" i="5"/>
  <c r="B35" i="4"/>
  <c r="F30" i="5"/>
  <c r="B42" i="4"/>
  <c r="B39" i="4"/>
  <c r="G51" i="5"/>
  <c r="G35" i="5"/>
  <c r="B17" i="4"/>
  <c r="G8" i="5"/>
  <c r="F42" i="5"/>
  <c r="G17" i="5"/>
  <c r="G13" i="5"/>
  <c r="G9" i="5"/>
  <c r="B30" i="4"/>
  <c r="B14" i="4"/>
  <c r="B11" i="4"/>
  <c r="G44" i="5"/>
  <c r="F22" i="5"/>
  <c r="B44" i="4"/>
  <c r="F14" i="5"/>
  <c r="G21" i="5"/>
  <c r="G50" i="5"/>
  <c r="G20" i="5"/>
  <c r="B49" i="4"/>
  <c r="B46" i="4"/>
  <c r="B37" i="4"/>
  <c r="G24" i="5"/>
  <c r="G26" i="5"/>
  <c r="G7" i="5"/>
  <c r="B16" i="4"/>
  <c r="B31" i="4"/>
  <c r="F36" i="5"/>
  <c r="G11" i="5"/>
  <c r="G54" i="5"/>
  <c r="F19" i="5"/>
  <c r="D59" i="3"/>
  <c r="G48" i="5"/>
  <c r="G25" i="5"/>
  <c r="B18" i="4"/>
  <c r="G59" i="3"/>
  <c r="B21" i="4"/>
  <c r="G41" i="5"/>
  <c r="G45" i="5"/>
  <c r="B40" i="4"/>
  <c r="B50" i="4"/>
  <c r="B34" i="4"/>
  <c r="B24" i="4"/>
  <c r="B22" i="4"/>
  <c r="B8" i="4"/>
  <c r="B6" i="4"/>
  <c r="F49" i="5"/>
  <c r="C59" i="3"/>
  <c r="F59" i="3"/>
</calcChain>
</file>

<file path=xl/sharedStrings.xml><?xml version="1.0" encoding="utf-8"?>
<sst xmlns="http://schemas.openxmlformats.org/spreadsheetml/2006/main" count="474" uniqueCount="249">
  <si>
    <t xml:space="preserve">A fütesi időszak átlaghőmérséklete                                                            </t>
  </si>
  <si>
    <t xml:space="preserve">Lakossági felhasználók számára értékesített fűtési célú hő                    </t>
  </si>
  <si>
    <t>GJ</t>
  </si>
  <si>
    <t xml:space="preserve">Egyéb felhasználók számára értékesített hő                    </t>
  </si>
  <si>
    <t xml:space="preserve">Értékesített villamos energia mennyisége                                                   </t>
  </si>
  <si>
    <t>Gazdálkodásra vonatkozó gazdasági és műszaki információk</t>
  </si>
  <si>
    <t xml:space="preserve"> °C</t>
  </si>
  <si>
    <t>Mértékegység</t>
  </si>
  <si>
    <t>MWh</t>
  </si>
  <si>
    <t>6.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</si>
  <si>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</si>
  <si>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</si>
  <si>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</si>
  <si>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</si>
  <si>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</si>
  <si>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</si>
  <si>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</si>
  <si>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</si>
  <si>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</si>
  <si>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</si>
  <si>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</si>
  <si>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</si>
  <si>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</si>
  <si>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</si>
  <si>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</si>
  <si>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Sor-szám</t>
  </si>
  <si>
    <t>Megnevezés</t>
  </si>
  <si>
    <t xml:space="preserve">   MJ/légm</t>
  </si>
  <si>
    <t xml:space="preserve"> ezer Ft</t>
  </si>
  <si>
    <t>Lakossági felhasználók számára kiszámlázott fűtési célú hő értékesítéséből származó fűtési alapdíj</t>
  </si>
  <si>
    <t xml:space="preserve">Lakossági felhasználók számára kiszámlázott használati melegvíz alapdíj                                                                                                                                </t>
  </si>
  <si>
    <t>Lakossági felhasználóktól származó, fűtési célra értékesített hő mennyiségétől függő árbevétel</t>
  </si>
  <si>
    <t>Lakossági felhasználóktól, használati melegvíz értékesítésből származó, az értékesített hő mennyiségétől függő árbevétel, víz- és csatornadíj nélkül</t>
  </si>
  <si>
    <t>Egyéb felhasználóktól, hő értékesítésből származó, az értékesített hő mennyiségétől független árbevétel</t>
  </si>
  <si>
    <t>Egyéb felhasználóktól, hő értékesítésből származó, az értékesített hő mennyiségétől függő árbevétel</t>
  </si>
  <si>
    <t>I. táblázat</t>
  </si>
  <si>
    <t>Villamosenergia-értékesítésből származó árbevétel</t>
  </si>
  <si>
    <t>A távhőszolgáltató nevén nyilvántartott, vízmérőn mért víz- és csatornadíjból származó árbevétel</t>
  </si>
  <si>
    <t>Központi költségvetésből származó állami támogatások</t>
  </si>
  <si>
    <t>17.</t>
  </si>
  <si>
    <t>18.</t>
  </si>
  <si>
    <t>19.</t>
  </si>
  <si>
    <t>20.</t>
  </si>
  <si>
    <t>21.</t>
  </si>
  <si>
    <t>Helyi önkormányzattól kapott támogatások</t>
  </si>
  <si>
    <t>-</t>
  </si>
  <si>
    <t>Egyéb támogatások</t>
  </si>
  <si>
    <t>Egyéb árbevétel és egyéb bevétel</t>
  </si>
  <si>
    <t>Árbevétel és egyéb bevétel összesen</t>
  </si>
  <si>
    <t>II. táblázat</t>
  </si>
  <si>
    <t>1.1.</t>
  </si>
  <si>
    <t>Felhasznált energia mennyisége összesen:</t>
  </si>
  <si>
    <t>Saját tulajdonú berendezésekkel kapcsoltan termelt hő</t>
  </si>
  <si>
    <t>Saját kazánokból származó hő</t>
  </si>
  <si>
    <t>Egyéb forrásból származó saját termelésű hő (pl. geotermikus alapú)</t>
  </si>
  <si>
    <t>Távhőszolgáltató által előállított hő mennyisége összesen</t>
  </si>
  <si>
    <t>Távhőszolgáltató által vásárolt hő mennyisége összesen</t>
  </si>
  <si>
    <t>Távhőszolgáltató által hőtermelésre felhasznált összes energiahordozó mennyisége</t>
  </si>
  <si>
    <t>Felhasznált földgáz mennyisége</t>
  </si>
  <si>
    <t>Felhasznált szénhidrogén mennyisége</t>
  </si>
  <si>
    <t>Felhasznált megújuló energiaforrások mennyisége</t>
  </si>
  <si>
    <t>Felhasznált egyéb energia mennyisége</t>
  </si>
  <si>
    <t>Saját termelésű hő előállításának hőtermelésre eső költsége összesen:</t>
  </si>
  <si>
    <t>Felhasznált gáz teljesítmény díja</t>
  </si>
  <si>
    <t>Felhasznált gáz gázdíja</t>
  </si>
  <si>
    <t>Nem földgáztüzelés esetén a felhasznált energiahordozó összes költsége</t>
  </si>
  <si>
    <t>Saját termelésű hő előállításának egyéb elszámolt költsége</t>
  </si>
  <si>
    <t>Saját termelésű hő előállításának költsége összesen</t>
  </si>
  <si>
    <t>Vásárolt hő teljesítménydíja</t>
  </si>
  <si>
    <t>Vásárolt hő energiadíja</t>
  </si>
  <si>
    <t>Hálózat üzemeltetés energia költsége összesen:</t>
  </si>
  <si>
    <t>Hálózat üzemeltetéshez felhasznált villamos energia költsége</t>
  </si>
  <si>
    <t>Értékcsökkenés</t>
  </si>
  <si>
    <t>Bérek és járulékai</t>
  </si>
  <si>
    <t>Távhőszolgáltatást terhelő nem felosztott költségek</t>
  </si>
  <si>
    <t>Távhőszolgáltatást terhelő pénzügyi költségek</t>
  </si>
  <si>
    <t>Egyéb költségek</t>
  </si>
  <si>
    <t>1.2.</t>
  </si>
  <si>
    <t>1.3.</t>
  </si>
  <si>
    <t>1.4.</t>
  </si>
  <si>
    <t>1.5.</t>
  </si>
  <si>
    <t>1.6.</t>
  </si>
  <si>
    <t>1.6.1.</t>
  </si>
  <si>
    <t>1.6.2.</t>
  </si>
  <si>
    <t>1.6.3.</t>
  </si>
  <si>
    <t>1.6.4.</t>
  </si>
  <si>
    <t>2.1.</t>
  </si>
  <si>
    <t>2.2.</t>
  </si>
  <si>
    <t>2.3.</t>
  </si>
  <si>
    <t>2.4.</t>
  </si>
  <si>
    <t>2.5.</t>
  </si>
  <si>
    <t>3.1.</t>
  </si>
  <si>
    <t>3.2.</t>
  </si>
  <si>
    <t>4.1.</t>
  </si>
  <si>
    <t>5.1.</t>
  </si>
  <si>
    <t>5.2.</t>
  </si>
  <si>
    <t>5.3.</t>
  </si>
  <si>
    <t>5.4.</t>
  </si>
  <si>
    <t>5.5.</t>
  </si>
  <si>
    <t>Vásárolt hő költsége összesen</t>
  </si>
  <si>
    <t>A távhőszolgáltatás energián kívüli költségei összesen</t>
  </si>
  <si>
    <t>III. táblázat</t>
  </si>
  <si>
    <t>Lekötött földgáz teljesítmény</t>
  </si>
  <si>
    <t>Az adott évben maximálisan igénybe vett földgáz teljesítmény</t>
  </si>
  <si>
    <t>Maximális távhőteljesítmény igény</t>
  </si>
  <si>
    <t>MW</t>
  </si>
  <si>
    <t>IV. táblázat</t>
  </si>
  <si>
    <t>Önkormányzati tulajdonban levő távhőszolgáltatók esetén az előző két üzleti évben támogatott jogi személyek neve és a támogatás összege:</t>
  </si>
  <si>
    <t>Szervezet neve</t>
  </si>
  <si>
    <t>V. táblázat</t>
  </si>
  <si>
    <t>Távhőtermelő létesítmények beruházásainak aktivált értéke</t>
  </si>
  <si>
    <t>Felhasználói hőközpontok beruházásainak aktivált értéke</t>
  </si>
  <si>
    <t>Szolgáltatói hőközpontok beruházásainak aktivált értéke</t>
  </si>
  <si>
    <t>Termelői hőközpont beruházások aktivált értéke</t>
  </si>
  <si>
    <t>Aktivált beruházások keretében beszerzett hőközpontok száma</t>
  </si>
  <si>
    <t>db</t>
  </si>
  <si>
    <t>Távvezeték beruházások aktivált értéke</t>
  </si>
  <si>
    <t>Egyéb beruházások aktivált értéke</t>
  </si>
  <si>
    <t>Beruházások aktivált értéke összesen</t>
  </si>
  <si>
    <t>VI. táblázat</t>
  </si>
  <si>
    <t>A távhőszolgáltatási tevékenységhez kapcsolódó foglalkoztatott létszám</t>
  </si>
  <si>
    <t>Az általános közüzemi szerződés keretében ellátott lakossági díjfizetők száma</t>
  </si>
  <si>
    <t>Ebből a költségosztás alapján elszámoló lakossági díjfizetők száma</t>
  </si>
  <si>
    <t>Az ellátott nem lakossági felhasználók száma</t>
  </si>
  <si>
    <t>Az üzemeltetett távhővezetékek hossza</t>
  </si>
  <si>
    <t>Felhasználói hőközponttal nem rendelkező épületek száma</t>
  </si>
  <si>
    <t>Felhasználói hőközponttal nem rendelkező épületekben levő lakossági díjfizetők száma</t>
  </si>
  <si>
    <t>fő</t>
  </si>
  <si>
    <t>km</t>
  </si>
  <si>
    <t>VII. táblázat</t>
  </si>
  <si>
    <t>Távhőszolgáltató érdekeltségei más társaságokban:</t>
  </si>
  <si>
    <t>Cégnév</t>
  </si>
  <si>
    <t>Fő tevékenység</t>
  </si>
  <si>
    <t>Tulajdoni arány</t>
  </si>
  <si>
    <t>VIII. táblázat</t>
  </si>
  <si>
    <t>Az előző év végén hőközpontokban lekötött teljesítmény és költsége:</t>
  </si>
  <si>
    <t>Hőközponti mérés alapján elszámolt díjfizetők száma (db)</t>
  </si>
  <si>
    <t>Egycsöves átfolyós fűtési rendszerű díjfizetők száma (db)</t>
  </si>
  <si>
    <t>Lekötött teljesítmény (MW)</t>
  </si>
  <si>
    <t>Éves alapdíj (ezer Ft)</t>
  </si>
  <si>
    <t>IX. táblázat</t>
  </si>
  <si>
    <t>Az előző év végén az elszámolási mérések helyét jelentő hőközpontokban lekötött teljesítmény és költsége:</t>
  </si>
  <si>
    <t>Hőközpont egyéni azonosító jele</t>
  </si>
  <si>
    <t>Összesen:</t>
  </si>
  <si>
    <t>X. táblázat</t>
  </si>
  <si>
    <t>Az előző évben az elszámolási mérések helyét jelentő hőközpontokban elszámolt fogyasztás:</t>
  </si>
  <si>
    <t>Teljes elszámolt hő felhasználás (GJ)</t>
  </si>
  <si>
    <t>Elszámolt fűtési célú hő felhasználás (GJ)</t>
  </si>
  <si>
    <t>Fűtési költségosztó (vagy mérő) alapján elszámolt díjfizetők száma (db)</t>
  </si>
  <si>
    <t>Melegvíz költségosztó (vagy mérő) alapján elszámolt díjfizetők száma (db)</t>
  </si>
  <si>
    <t>XI. táblázat</t>
  </si>
  <si>
    <t>Az előző évben az elszámolási mérések helyét jelentő hőközpontokban elszámolt fogyasztás költsége:</t>
  </si>
  <si>
    <t>Fűtési napok száma (db)</t>
  </si>
  <si>
    <t>Felhasználó által igényelt épület hőmérséklet</t>
  </si>
  <si>
    <t>Díjfizetők fogyasztás mértéke alapján fizetett teljes költsége (ezer Ft)</t>
  </si>
  <si>
    <t>Egy díjfizető átlagos, fogyasztás mértékétől függő  költsége (ezer Ft)</t>
  </si>
  <si>
    <t>Egy díjfizető átlagos, állandó költsége (ezer Ft)</t>
  </si>
  <si>
    <t>Sorszám</t>
  </si>
  <si>
    <r>
      <t>m</t>
    </r>
    <r>
      <rPr>
        <vertAlign val="subscript"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3/h</t>
    </r>
  </si>
  <si>
    <r>
      <t xml:space="preserve">Lakossági felhasználók legalacsonyabb éves fűtési hőfogyasztással  rendelkező tizedének átlagos éves fajlagos fogyasztása         </t>
    </r>
    <r>
      <rPr>
        <b/>
        <sz val="10"/>
        <color indexed="8"/>
        <rFont val="Times New Roman"/>
        <family val="1"/>
      </rPr>
      <t/>
    </r>
  </si>
  <si>
    <t>Lakossági felhasználók legmagasabb éves fűtési hőfogyasztással rendelkező tizedének átlagos éves fajlagos fogyasztása</t>
  </si>
  <si>
    <t>00000001</t>
  </si>
  <si>
    <t>00000002</t>
  </si>
  <si>
    <t>00000003</t>
  </si>
  <si>
    <t>00000004</t>
  </si>
  <si>
    <t>00000005</t>
  </si>
  <si>
    <t>00000006</t>
  </si>
  <si>
    <t>00000007</t>
  </si>
  <si>
    <t>00000008</t>
  </si>
  <si>
    <t>00000009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</si>
  <si>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</si>
  <si>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</si>
  <si>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</si>
  <si>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</si>
  <si>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</si>
  <si>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</si>
  <si>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</si>
  <si>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</si>
  <si>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</si>
  <si>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</si>
  <si>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00000020</t>
  </si>
  <si>
    <t>00000021</t>
  </si>
  <si>
    <t>00000022</t>
  </si>
  <si>
    <t>00000024</t>
  </si>
  <si>
    <t>00000026</t>
  </si>
  <si>
    <t>00000028</t>
  </si>
  <si>
    <t>00000029</t>
  </si>
  <si>
    <t>00000030</t>
  </si>
  <si>
    <t>00000031</t>
  </si>
  <si>
    <t>00000032</t>
  </si>
  <si>
    <t>00000033</t>
  </si>
  <si>
    <t>00000034</t>
  </si>
  <si>
    <t>00000035</t>
  </si>
  <si>
    <t>00000036</t>
  </si>
  <si>
    <t>00000037</t>
  </si>
  <si>
    <t>00000038</t>
  </si>
  <si>
    <t>00000039</t>
  </si>
  <si>
    <t>00000040</t>
  </si>
  <si>
    <t>00000041</t>
  </si>
  <si>
    <t>00000042</t>
  </si>
  <si>
    <t>00000050</t>
  </si>
  <si>
    <t>00000043</t>
  </si>
  <si>
    <t>00000044</t>
  </si>
  <si>
    <t>00000045</t>
  </si>
  <si>
    <t>00000046</t>
  </si>
  <si>
    <t>00000051</t>
  </si>
  <si>
    <r>
      <t>Fűtött légtérfogat (m</t>
    </r>
    <r>
      <rPr>
        <vertAlign val="superscript"/>
        <sz val="10"/>
        <color indexed="8"/>
        <rFont val="Times New Roman"/>
        <family val="1"/>
        <charset val="238"/>
      </rPr>
      <t>3</t>
    </r>
    <r>
      <rPr>
        <sz val="10"/>
        <color indexed="8"/>
        <rFont val="Times New Roman"/>
        <family val="1"/>
        <charset val="238"/>
      </rPr>
      <t>)</t>
    </r>
  </si>
  <si>
    <t>Fűtéshez felhasznált 1 légköbméter átlagos hőmennyiség (MJ/légköbméter/év)</t>
  </si>
  <si>
    <t>Az előző üzleti év végére vonatkozó információk:</t>
  </si>
  <si>
    <t>Az előző két üzleti évben távhőszolgáltatással kapcsolatban elért, az eredmény-kimutatásban szereplő árbevételre és egyéb bevételekre vonatkozó információk (a felhasználóhoz legközelebb eső felhasználási mérő alapján):</t>
  </si>
  <si>
    <t>Az előző két üzleti évi teljesítmény gazdálkodásra vonatkozó információk</t>
  </si>
  <si>
    <t>Az előző két üzleti évben aktivált, a szolgáltató tulajdonában lévő beruházásokra vonatkozó információk:</t>
  </si>
  <si>
    <t>00000023</t>
  </si>
  <si>
    <t>00000025</t>
  </si>
  <si>
    <t>00000027</t>
  </si>
  <si>
    <t>Az előző két üzleti évben biztosított távhőszolgáltatás költségeire vonatkozó információk:</t>
  </si>
  <si>
    <t>Elszámolási mérés helyét jelentő hőközpontok azonosító jele</t>
  </si>
  <si>
    <t>ARNAUT PASA Fürdője Kft.</t>
  </si>
  <si>
    <t>Eger Termál Kft.</t>
  </si>
  <si>
    <t>Média Eger Nonprofit Szolgáltató Kft.</t>
  </si>
  <si>
    <t>Eger Városi Turisztikai Közhasznú Nonprofit Kft.</t>
  </si>
  <si>
    <t>Előadó művészet</t>
  </si>
  <si>
    <t>Eger Média Centrum Alapítvány</t>
  </si>
  <si>
    <t>Film-, videó-, televízió- műsor gyártás</t>
  </si>
  <si>
    <t>8690'08 Egyéb humán egészségügy</t>
  </si>
  <si>
    <t>9329'08 M.N.S. egyéb szórakoztatás, szabadidős tevékenység</t>
  </si>
  <si>
    <t>6020'08 Televízióműsor összeállítása, szolgáltatása</t>
  </si>
  <si>
    <t>Agria Film Kft.</t>
  </si>
  <si>
    <t>5914'08 Filmvetítés</t>
  </si>
  <si>
    <t>Agria Humán Közhasznú Nonprofit Kft.</t>
  </si>
  <si>
    <t>1729'08 Egyéb papír-, kartontermék gyártása</t>
  </si>
  <si>
    <t>Egri TISZK Nonprofit Kft.</t>
  </si>
  <si>
    <t>8532'08 Szakmai középfokú oktatás</t>
  </si>
  <si>
    <t>Városgondozás Eger Kft.</t>
  </si>
  <si>
    <t>3811'08 Nem veszélyes hulladékgyűjtése</t>
  </si>
  <si>
    <t>00000048</t>
  </si>
  <si>
    <t>00000047</t>
  </si>
  <si>
    <t>Lakossági felhasználók számára értékesített használati melegvíz felmelegítésére felhasznált hő</t>
  </si>
  <si>
    <t>Egri Városfejlesztési Kft.</t>
  </si>
  <si>
    <t xml:space="preserve"> 4110 '08 Épületépítési projekt szervezése</t>
  </si>
  <si>
    <t>00000049</t>
  </si>
  <si>
    <t>00000052</t>
  </si>
  <si>
    <t>00000053</t>
  </si>
  <si>
    <t>2024. év</t>
  </si>
  <si>
    <t>2025. év</t>
  </si>
  <si>
    <t>2025 év</t>
  </si>
  <si>
    <t>Előző évi (2024. év) árbevétel *</t>
  </si>
  <si>
    <t>* A 2025. évi mérlegbeszámoló elfogadása után kerülnek közzétételre a 2025. évi árbevétel adatok.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</si>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</sst>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&quot;   &quot;"/>
    <numFmt numFmtId="166" formatCode="0.0"/>
    <numFmt numFmtId="167" formatCode="#,##0&quot;          &quot;"/>
    <numFmt numFmtId="168" formatCode="#,##0&quot;        &quot;"/>
    <numFmt numFmtId="169" formatCode="#,##0&quot;       &quot;"/>
    <numFmt numFmtId="170" formatCode="#,##0&quot; E Ft&quot;"/>
  </numFmts>
  <fonts count="15" x14ac:knownFonts="1">
    <font>
      <sz val="10"/>
      <name val="Arial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i/>
      <sz val="10"/>
      <name val="Times"/>
    </font>
    <font>
      <sz val="10"/>
      <name val="Times New Roman"/>
      <family val="1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bscript"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"/>
    </font>
    <font>
      <vertAlign val="superscript"/>
      <sz val="10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1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1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vertical="center"/>
    </xf>
    <xf numFmtId="169" fontId="1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8" fontId="1" fillId="0" borderId="2" xfId="0" applyNumberFormat="1" applyFont="1" applyBorder="1" applyAlignment="1">
      <alignment vertical="center"/>
    </xf>
    <xf numFmtId="169" fontId="1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8" fontId="10" fillId="0" borderId="8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167" fontId="10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horizontal="center" vertical="center"/>
    </xf>
    <xf numFmtId="169" fontId="10" fillId="0" borderId="8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horizontal="center" vertical="center"/>
    </xf>
    <xf numFmtId="169" fontId="7" fillId="0" borderId="3" xfId="0" applyNumberFormat="1" applyFont="1" applyBorder="1" applyAlignment="1">
      <alignment horizontal="center" vertical="center"/>
    </xf>
    <xf numFmtId="169" fontId="10" fillId="0" borderId="8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vertical="center"/>
    </xf>
    <xf numFmtId="169" fontId="7" fillId="0" borderId="13" xfId="0" applyNumberFormat="1" applyFont="1" applyBorder="1" applyAlignment="1">
      <alignment vertical="center"/>
    </xf>
    <xf numFmtId="0" fontId="14" fillId="0" borderId="0" xfId="1"/>
    <xf numFmtId="0" fontId="14" fillId="0" borderId="0" xfId="1" applyAlignment="1">
      <alignment horizontal="center"/>
    </xf>
    <xf numFmtId="0" fontId="3" fillId="0" borderId="0" xfId="1" applyFont="1" applyAlignment="1">
      <alignment horizontal="left" indent="12"/>
    </xf>
    <xf numFmtId="0" fontId="5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3" xfId="1" applyFont="1" applyBorder="1" applyAlignment="1">
      <alignment horizontal="center"/>
    </xf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2" borderId="3" xfId="1" applyFont="1" applyFill="1" applyBorder="1" applyAlignment="1">
      <alignment vertical="top" wrapText="1"/>
    </xf>
    <xf numFmtId="0" fontId="1" fillId="0" borderId="3" xfId="1" applyFont="1" applyBorder="1" applyAlignment="1">
      <alignment wrapText="1"/>
    </xf>
    <xf numFmtId="3" fontId="7" fillId="0" borderId="0" xfId="1" applyNumberFormat="1" applyFont="1"/>
    <xf numFmtId="3" fontId="14" fillId="0" borderId="0" xfId="1" applyNumberFormat="1"/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1" fillId="0" borderId="0" xfId="1" applyFont="1"/>
    <xf numFmtId="49" fontId="7" fillId="0" borderId="3" xfId="1" applyNumberFormat="1" applyFont="1" applyBorder="1" applyAlignment="1">
      <alignment horizontal="center"/>
    </xf>
    <xf numFmtId="0" fontId="7" fillId="0" borderId="3" xfId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0" fontId="14" fillId="0" borderId="0" xfId="1" applyNumberFormat="1"/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vertical="center"/>
    </xf>
    <xf numFmtId="167" fontId="7" fillId="0" borderId="10" xfId="0" applyNumberFormat="1" applyFont="1" applyBorder="1" applyAlignment="1">
      <alignment vertical="center"/>
    </xf>
    <xf numFmtId="167" fontId="1" fillId="0" borderId="10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0" borderId="13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3" xfId="0" applyNumberFormat="1" applyFont="1" applyBorder="1" applyAlignment="1">
      <alignment vertical="center"/>
    </xf>
    <xf numFmtId="169" fontId="7" fillId="0" borderId="4" xfId="0" applyNumberFormat="1" applyFont="1" applyBorder="1" applyAlignment="1">
      <alignment vertical="center"/>
    </xf>
    <xf numFmtId="164" fontId="7" fillId="0" borderId="0" xfId="1" applyNumberFormat="1" applyFont="1"/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8" xfId="1" applyFont="1" applyBorder="1" applyAlignment="1">
      <alignment horizontal="center"/>
    </xf>
    <xf numFmtId="169" fontId="1" fillId="0" borderId="2" xfId="0" applyNumberFormat="1" applyFont="1" applyBorder="1" applyAlignment="1">
      <alignment vertical="center"/>
    </xf>
    <xf numFmtId="169" fontId="1" fillId="0" borderId="11" xfId="0" applyNumberFormat="1" applyFont="1" applyBorder="1" applyAlignment="1">
      <alignment vertical="center"/>
    </xf>
    <xf numFmtId="164" fontId="7" fillId="0" borderId="3" xfId="1" applyNumberFormat="1" applyFont="1" applyBorder="1"/>
    <xf numFmtId="3" fontId="7" fillId="0" borderId="3" xfId="1" applyNumberFormat="1" applyFont="1" applyBorder="1"/>
    <xf numFmtId="3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0" fontId="7" fillId="0" borderId="3" xfId="1" applyNumberFormat="1" applyFont="1" applyBorder="1" applyAlignment="1">
      <alignment horizontal="center" vertical="center"/>
    </xf>
    <xf numFmtId="3" fontId="7" fillId="3" borderId="3" xfId="1" applyNumberFormat="1" applyFont="1" applyFill="1" applyBorder="1"/>
    <xf numFmtId="3" fontId="7" fillId="3" borderId="3" xfId="1" applyNumberFormat="1" applyFont="1" applyFill="1" applyBorder="1" applyAlignment="1">
      <alignment horizontal="right"/>
    </xf>
    <xf numFmtId="3" fontId="7" fillId="3" borderId="3" xfId="1" applyNumberFormat="1" applyFont="1" applyFill="1" applyBorder="1" applyAlignment="1">
      <alignment horizontal="center"/>
    </xf>
    <xf numFmtId="0" fontId="7" fillId="3" borderId="0" xfId="1" applyFont="1" applyFill="1"/>
    <xf numFmtId="3" fontId="7" fillId="4" borderId="3" xfId="1" applyNumberFormat="1" applyFont="1" applyFill="1" applyBorder="1"/>
    <xf numFmtId="3" fontId="7" fillId="4" borderId="3" xfId="1" applyNumberFormat="1" applyFont="1" applyFill="1" applyBorder="1" applyAlignment="1">
      <alignment horizontal="right"/>
    </xf>
    <xf numFmtId="169" fontId="1" fillId="0" borderId="10" xfId="0" applyNumberFormat="1" applyFont="1" applyBorder="1" applyAlignment="1">
      <alignment vertical="center"/>
    </xf>
    <xf numFmtId="170" fontId="7" fillId="3" borderId="15" xfId="1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center"/>
    </xf>
    <xf numFmtId="0" fontId="1" fillId="3" borderId="18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3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3" fontId="7" fillId="0" borderId="15" xfId="1" applyNumberFormat="1" applyFont="1" applyBorder="1" applyAlignment="1">
      <alignment horizontal="center"/>
    </xf>
    <xf numFmtId="0" fontId="1" fillId="0" borderId="3" xfId="1" applyFont="1" applyBorder="1" applyAlignment="1">
      <alignment wrapText="1"/>
    </xf>
    <xf numFmtId="0" fontId="7" fillId="0" borderId="3" xfId="1" applyFont="1" applyBorder="1" applyAlignment="1">
      <alignment wrapText="1"/>
    </xf>
    <xf numFmtId="3" fontId="7" fillId="0" borderId="18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1" applyFont="1" applyAlignmen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91F5-E1E2-425B-970F-E1E021836E3A}">
  <dimension ref="A1:H133"/>
  <sheetViews>
    <sheetView tabSelected="1" zoomScale="110" zoomScaleNormal="110" workbookViewId="0">
      <selection sqref="A1:E1"/>
    </sheetView>
  </sheetViews>
  <sheetFormatPr defaultRowHeight="12.75" x14ac:dyDescent="0.2"/>
  <cols>
    <col min="1" max="1" width="5" style="49" customWidth="1"/>
    <col min="2" max="2" width="52" style="48" customWidth="1"/>
    <col min="3" max="3" width="19.42578125" style="49" customWidth="1"/>
    <col min="4" max="5" width="12.7109375" style="48" customWidth="1"/>
    <col min="6" max="16384" width="9.140625" style="48"/>
  </cols>
  <sheetData>
    <row r="1" spans="1:6" ht="15.75" x14ac:dyDescent="0.25">
      <c r="A1" s="125" t="s">
        <v>5</v>
      </c>
      <c r="B1" s="125"/>
      <c r="C1" s="125"/>
      <c r="D1" s="125"/>
      <c r="E1" s="125"/>
    </row>
    <row r="2" spans="1:6" ht="15.75" x14ac:dyDescent="0.25">
      <c r="B2" s="50"/>
    </row>
    <row r="3" spans="1:6" x14ac:dyDescent="0.2">
      <c r="A3" s="126" t="s">
        <v>35</v>
      </c>
      <c r="B3" s="126"/>
      <c r="C3" s="126"/>
      <c r="D3" s="126"/>
      <c r="E3" s="126"/>
    </row>
    <row r="4" spans="1:6" x14ac:dyDescent="0.2">
      <c r="A4" s="51"/>
      <c r="B4" s="49"/>
      <c r="D4" s="49"/>
      <c r="E4" s="49"/>
    </row>
    <row r="5" spans="1:6" ht="26.25" customHeight="1" x14ac:dyDescent="0.2">
      <c r="A5" s="127" t="s">
        <v>209</v>
      </c>
      <c r="B5" s="127"/>
      <c r="C5" s="127"/>
      <c r="D5" s="127"/>
      <c r="E5" s="127"/>
    </row>
    <row r="6" spans="1:6" ht="15.75" x14ac:dyDescent="0.25">
      <c r="B6" s="50"/>
    </row>
    <row r="7" spans="1:6" s="54" customFormat="1" ht="25.5" x14ac:dyDescent="0.2">
      <c r="A7" s="52" t="s">
        <v>25</v>
      </c>
      <c r="B7" s="53" t="s">
        <v>26</v>
      </c>
      <c r="C7" s="53" t="s">
        <v>7</v>
      </c>
      <c r="D7" s="53" t="s">
        <v>243</v>
      </c>
      <c r="E7" s="53" t="s">
        <v>244</v>
      </c>
    </row>
    <row r="8" spans="1:6" x14ac:dyDescent="0.2">
      <c r="A8" s="55" t="s">
        <v>10</v>
      </c>
      <c r="B8" s="56" t="s">
        <v>0</v>
      </c>
      <c r="C8" s="57" t="s">
        <v>6</v>
      </c>
      <c r="D8" s="98">
        <v>7.1</v>
      </c>
      <c r="E8" s="98">
        <v>5.5</v>
      </c>
    </row>
    <row r="9" spans="1:6" x14ac:dyDescent="0.2">
      <c r="A9" s="55" t="s">
        <v>11</v>
      </c>
      <c r="B9" s="56" t="s">
        <v>1</v>
      </c>
      <c r="C9" s="55" t="s">
        <v>2</v>
      </c>
      <c r="D9" s="99">
        <v>82548</v>
      </c>
      <c r="E9" s="99">
        <v>90533</v>
      </c>
    </row>
    <row r="10" spans="1:6" ht="24.75" customHeight="1" x14ac:dyDescent="0.2">
      <c r="A10" s="55" t="s">
        <v>12</v>
      </c>
      <c r="B10" s="59" t="s">
        <v>237</v>
      </c>
      <c r="C10" s="55" t="s">
        <v>2</v>
      </c>
      <c r="D10" s="99">
        <v>38776</v>
      </c>
      <c r="E10" s="99">
        <v>37984</v>
      </c>
    </row>
    <row r="11" spans="1:6" x14ac:dyDescent="0.2">
      <c r="A11" s="55" t="s">
        <v>14</v>
      </c>
      <c r="B11" s="58" t="s">
        <v>3</v>
      </c>
      <c r="C11" s="55" t="s">
        <v>2</v>
      </c>
      <c r="D11" s="99">
        <v>12372</v>
      </c>
      <c r="E11" s="99">
        <v>13471</v>
      </c>
    </row>
    <row r="12" spans="1:6" x14ac:dyDescent="0.2">
      <c r="A12" s="55" t="s">
        <v>9</v>
      </c>
      <c r="B12" s="56" t="s">
        <v>4</v>
      </c>
      <c r="C12" s="55" t="s">
        <v>8</v>
      </c>
      <c r="D12" s="99">
        <v>0</v>
      </c>
      <c r="E12" s="99">
        <v>0</v>
      </c>
    </row>
    <row r="13" spans="1:6" ht="38.25" x14ac:dyDescent="0.2">
      <c r="A13" s="55" t="s">
        <v>15</v>
      </c>
      <c r="B13" s="59" t="s">
        <v>159</v>
      </c>
      <c r="C13" s="55" t="s">
        <v>27</v>
      </c>
      <c r="D13" s="99">
        <v>72</v>
      </c>
      <c r="E13" s="99">
        <v>83</v>
      </c>
    </row>
    <row r="14" spans="1:6" ht="25.5" x14ac:dyDescent="0.2">
      <c r="A14" s="55" t="s">
        <v>16</v>
      </c>
      <c r="B14" s="59" t="s">
        <v>160</v>
      </c>
      <c r="C14" s="55" t="s">
        <v>27</v>
      </c>
      <c r="D14" s="99">
        <v>154</v>
      </c>
      <c r="E14" s="99">
        <v>166</v>
      </c>
    </row>
    <row r="15" spans="1:6" ht="25.5" x14ac:dyDescent="0.2">
      <c r="A15" s="55" t="s">
        <v>17</v>
      </c>
      <c r="B15" s="59" t="s">
        <v>29</v>
      </c>
      <c r="C15" s="55" t="s">
        <v>28</v>
      </c>
      <c r="D15" s="103">
        <v>209090.51499999998</v>
      </c>
      <c r="E15" s="99">
        <v>209721</v>
      </c>
      <c r="F15" s="73"/>
    </row>
    <row r="16" spans="1:6" x14ac:dyDescent="0.2">
      <c r="A16" s="55" t="s">
        <v>18</v>
      </c>
      <c r="B16" s="56" t="s">
        <v>30</v>
      </c>
      <c r="C16" s="55" t="s">
        <v>28</v>
      </c>
      <c r="D16" s="103">
        <v>65234.485000000001</v>
      </c>
      <c r="E16" s="99">
        <v>65431</v>
      </c>
      <c r="F16" s="73"/>
    </row>
    <row r="17" spans="1:7" ht="25.5" x14ac:dyDescent="0.2">
      <c r="A17" s="55" t="s">
        <v>19</v>
      </c>
      <c r="B17" s="59" t="s">
        <v>31</v>
      </c>
      <c r="C17" s="55" t="s">
        <v>28</v>
      </c>
      <c r="D17" s="103">
        <v>216045.18842108734</v>
      </c>
      <c r="E17" s="99">
        <v>234381</v>
      </c>
      <c r="F17" s="73"/>
      <c r="G17" s="60"/>
    </row>
    <row r="18" spans="1:7" ht="38.25" x14ac:dyDescent="0.2">
      <c r="A18" s="55" t="s">
        <v>20</v>
      </c>
      <c r="B18" s="59" t="s">
        <v>32</v>
      </c>
      <c r="C18" s="55" t="s">
        <v>28</v>
      </c>
      <c r="D18" s="103">
        <v>101484.81157891266</v>
      </c>
      <c r="E18" s="99">
        <v>98337</v>
      </c>
      <c r="F18" s="73"/>
      <c r="G18" s="60"/>
    </row>
    <row r="19" spans="1:7" ht="25.5" x14ac:dyDescent="0.2">
      <c r="A19" s="55" t="s">
        <v>21</v>
      </c>
      <c r="B19" s="59" t="s">
        <v>33</v>
      </c>
      <c r="C19" s="55" t="s">
        <v>28</v>
      </c>
      <c r="D19" s="103">
        <v>55697</v>
      </c>
      <c r="E19" s="99">
        <v>52712</v>
      </c>
      <c r="G19" s="60"/>
    </row>
    <row r="20" spans="1:7" ht="25.5" x14ac:dyDescent="0.2">
      <c r="A20" s="55" t="s">
        <v>22</v>
      </c>
      <c r="B20" s="59" t="s">
        <v>34</v>
      </c>
      <c r="C20" s="55" t="s">
        <v>28</v>
      </c>
      <c r="D20" s="103">
        <v>143128</v>
      </c>
      <c r="E20" s="99">
        <v>118750</v>
      </c>
    </row>
    <row r="21" spans="1:7" x14ac:dyDescent="0.2">
      <c r="A21" s="55" t="s">
        <v>23</v>
      </c>
      <c r="B21" s="59" t="s">
        <v>36</v>
      </c>
      <c r="C21" s="55" t="s">
        <v>28</v>
      </c>
      <c r="D21" s="103">
        <v>0</v>
      </c>
      <c r="E21" s="103">
        <v>0</v>
      </c>
      <c r="G21" s="61"/>
    </row>
    <row r="22" spans="1:7" ht="25.5" x14ac:dyDescent="0.2">
      <c r="A22" s="55" t="s">
        <v>24</v>
      </c>
      <c r="B22" s="59" t="s">
        <v>37</v>
      </c>
      <c r="C22" s="55" t="s">
        <v>28</v>
      </c>
      <c r="D22" s="103">
        <v>0</v>
      </c>
      <c r="E22" s="103">
        <v>0</v>
      </c>
    </row>
    <row r="23" spans="1:7" x14ac:dyDescent="0.2">
      <c r="A23" s="55" t="s">
        <v>39</v>
      </c>
      <c r="B23" s="56" t="s">
        <v>38</v>
      </c>
      <c r="C23" s="55" t="s">
        <v>28</v>
      </c>
      <c r="D23" s="103">
        <v>1434580</v>
      </c>
      <c r="E23" s="103">
        <v>1165426</v>
      </c>
    </row>
    <row r="24" spans="1:7" x14ac:dyDescent="0.2">
      <c r="A24" s="55" t="s">
        <v>40</v>
      </c>
      <c r="B24" s="56" t="s">
        <v>44</v>
      </c>
      <c r="C24" s="55" t="s">
        <v>28</v>
      </c>
      <c r="D24" s="105" t="s">
        <v>45</v>
      </c>
      <c r="E24" s="105" t="s">
        <v>45</v>
      </c>
    </row>
    <row r="25" spans="1:7" x14ac:dyDescent="0.2">
      <c r="A25" s="55" t="s">
        <v>41</v>
      </c>
      <c r="B25" s="56" t="s">
        <v>46</v>
      </c>
      <c r="C25" s="55" t="s">
        <v>28</v>
      </c>
      <c r="D25" s="105" t="s">
        <v>45</v>
      </c>
      <c r="E25" s="105" t="s">
        <v>45</v>
      </c>
    </row>
    <row r="26" spans="1:7" x14ac:dyDescent="0.2">
      <c r="A26" s="55" t="s">
        <v>42</v>
      </c>
      <c r="B26" s="56" t="s">
        <v>47</v>
      </c>
      <c r="C26" s="55" t="s">
        <v>28</v>
      </c>
      <c r="D26" s="103">
        <v>218763</v>
      </c>
      <c r="E26" s="99">
        <v>178271</v>
      </c>
    </row>
    <row r="27" spans="1:7" x14ac:dyDescent="0.2">
      <c r="A27" s="55" t="s">
        <v>43</v>
      </c>
      <c r="B27" s="56" t="s">
        <v>48</v>
      </c>
      <c r="C27" s="55" t="s">
        <v>28</v>
      </c>
      <c r="D27" s="107">
        <f>D15+D16+D17+D18+D19+D20+D23+D26</f>
        <v>2444023</v>
      </c>
      <c r="E27" s="107">
        <f>E15+E16+E17+E18+E19+E20+E23+E26</f>
        <v>2123029</v>
      </c>
    </row>
    <row r="28" spans="1:7" x14ac:dyDescent="0.2">
      <c r="A28" s="62"/>
      <c r="B28" s="63"/>
      <c r="C28" s="62"/>
      <c r="D28" s="63"/>
      <c r="E28" s="106"/>
    </row>
    <row r="29" spans="1:7" x14ac:dyDescent="0.2">
      <c r="A29" s="62"/>
      <c r="B29" s="63"/>
      <c r="C29" s="62"/>
      <c r="D29" s="63"/>
      <c r="E29" s="63"/>
    </row>
    <row r="30" spans="1:7" x14ac:dyDescent="0.2">
      <c r="A30" s="62"/>
      <c r="B30" s="122" t="s">
        <v>49</v>
      </c>
      <c r="C30" s="122"/>
      <c r="D30" s="122"/>
      <c r="E30" s="62"/>
    </row>
    <row r="31" spans="1:7" x14ac:dyDescent="0.2">
      <c r="A31" s="62"/>
      <c r="B31" s="64"/>
      <c r="C31" s="62"/>
      <c r="D31" s="62"/>
      <c r="E31" s="62"/>
    </row>
    <row r="32" spans="1:7" x14ac:dyDescent="0.2">
      <c r="A32" s="65" t="s">
        <v>215</v>
      </c>
      <c r="B32" s="64"/>
      <c r="C32" s="62"/>
      <c r="D32" s="62"/>
      <c r="E32" s="62"/>
    </row>
    <row r="33" spans="1:7" x14ac:dyDescent="0.2">
      <c r="A33" s="65"/>
      <c r="B33" s="64"/>
      <c r="C33" s="62"/>
      <c r="D33" s="62"/>
      <c r="E33" s="62"/>
    </row>
    <row r="34" spans="1:7" s="54" customFormat="1" ht="25.5" x14ac:dyDescent="0.2">
      <c r="A34" s="52" t="s">
        <v>25</v>
      </c>
      <c r="B34" s="53" t="s">
        <v>26</v>
      </c>
      <c r="C34" s="53" t="s">
        <v>7</v>
      </c>
      <c r="D34" s="53" t="s">
        <v>243</v>
      </c>
      <c r="E34" s="53" t="s">
        <v>244</v>
      </c>
      <c r="G34" s="48"/>
    </row>
    <row r="35" spans="1:7" x14ac:dyDescent="0.2">
      <c r="A35" s="55" t="s">
        <v>10</v>
      </c>
      <c r="B35" s="56" t="s">
        <v>51</v>
      </c>
      <c r="C35" s="55" t="s">
        <v>2</v>
      </c>
      <c r="D35" s="107">
        <f>D39+D40</f>
        <v>150649</v>
      </c>
      <c r="E35" s="107">
        <f>E39+E40</f>
        <v>157022</v>
      </c>
      <c r="G35" s="54"/>
    </row>
    <row r="36" spans="1:7" x14ac:dyDescent="0.2">
      <c r="A36" s="66" t="s">
        <v>50</v>
      </c>
      <c r="B36" s="56" t="s">
        <v>52</v>
      </c>
      <c r="C36" s="55" t="s">
        <v>2</v>
      </c>
      <c r="D36" s="99">
        <v>0</v>
      </c>
      <c r="E36" s="99">
        <v>0</v>
      </c>
    </row>
    <row r="37" spans="1:7" x14ac:dyDescent="0.2">
      <c r="A37" s="66" t="s">
        <v>77</v>
      </c>
      <c r="B37" s="56" t="s">
        <v>53</v>
      </c>
      <c r="C37" s="55" t="s">
        <v>2</v>
      </c>
      <c r="D37" s="99">
        <v>95604</v>
      </c>
      <c r="E37" s="99">
        <v>100963</v>
      </c>
    </row>
    <row r="38" spans="1:7" x14ac:dyDescent="0.2">
      <c r="A38" s="66" t="s">
        <v>78</v>
      </c>
      <c r="B38" s="56" t="s">
        <v>54</v>
      </c>
      <c r="C38" s="55" t="s">
        <v>2</v>
      </c>
      <c r="D38" s="99">
        <v>0</v>
      </c>
      <c r="E38" s="99">
        <v>0</v>
      </c>
    </row>
    <row r="39" spans="1:7" x14ac:dyDescent="0.2">
      <c r="A39" s="66" t="s">
        <v>79</v>
      </c>
      <c r="B39" s="56" t="s">
        <v>55</v>
      </c>
      <c r="C39" s="55" t="s">
        <v>2</v>
      </c>
      <c r="D39" s="107">
        <f>D36+D37+D38</f>
        <v>95604</v>
      </c>
      <c r="E39" s="107">
        <f>E36+E37+E38</f>
        <v>100963</v>
      </c>
    </row>
    <row r="40" spans="1:7" x14ac:dyDescent="0.2">
      <c r="A40" s="66" t="s">
        <v>80</v>
      </c>
      <c r="B40" s="56" t="s">
        <v>56</v>
      </c>
      <c r="C40" s="55" t="s">
        <v>2</v>
      </c>
      <c r="D40" s="99">
        <v>55045</v>
      </c>
      <c r="E40" s="99">
        <v>56059</v>
      </c>
    </row>
    <row r="41" spans="1:7" ht="25.5" x14ac:dyDescent="0.2">
      <c r="A41" s="66" t="s">
        <v>81</v>
      </c>
      <c r="B41" s="59" t="s">
        <v>57</v>
      </c>
      <c r="C41" s="55" t="s">
        <v>2</v>
      </c>
      <c r="D41" s="107">
        <f>D42+D43+D44+D45</f>
        <v>103150</v>
      </c>
      <c r="E41" s="107">
        <f>E42+E43+E44+E45</f>
        <v>109141</v>
      </c>
    </row>
    <row r="42" spans="1:7" x14ac:dyDescent="0.2">
      <c r="A42" s="66" t="s">
        <v>82</v>
      </c>
      <c r="B42" s="56" t="s">
        <v>58</v>
      </c>
      <c r="C42" s="55" t="s">
        <v>2</v>
      </c>
      <c r="D42" s="99">
        <v>103150</v>
      </c>
      <c r="E42" s="99">
        <v>109141</v>
      </c>
    </row>
    <row r="43" spans="1:7" x14ac:dyDescent="0.2">
      <c r="A43" s="66" t="s">
        <v>83</v>
      </c>
      <c r="B43" s="56" t="s">
        <v>59</v>
      </c>
      <c r="C43" s="55" t="s">
        <v>2</v>
      </c>
      <c r="D43" s="99">
        <v>0</v>
      </c>
      <c r="E43" s="99">
        <v>0</v>
      </c>
    </row>
    <row r="44" spans="1:7" x14ac:dyDescent="0.2">
      <c r="A44" s="66" t="s">
        <v>84</v>
      </c>
      <c r="B44" s="56" t="s">
        <v>60</v>
      </c>
      <c r="C44" s="55" t="s">
        <v>2</v>
      </c>
      <c r="D44" s="99">
        <v>0</v>
      </c>
      <c r="E44" s="99">
        <v>0</v>
      </c>
    </row>
    <row r="45" spans="1:7" x14ac:dyDescent="0.2">
      <c r="A45" s="66" t="s">
        <v>85</v>
      </c>
      <c r="B45" s="56" t="s">
        <v>61</v>
      </c>
      <c r="C45" s="55" t="s">
        <v>2</v>
      </c>
      <c r="D45" s="99">
        <v>0</v>
      </c>
      <c r="E45" s="99">
        <v>0</v>
      </c>
    </row>
    <row r="46" spans="1:7" x14ac:dyDescent="0.2">
      <c r="A46" s="55" t="s">
        <v>11</v>
      </c>
      <c r="B46" s="56" t="s">
        <v>62</v>
      </c>
      <c r="C46" s="55" t="s">
        <v>28</v>
      </c>
      <c r="D46" s="107">
        <f>D47+D48+D49+D50+D51</f>
        <v>954183</v>
      </c>
      <c r="E46" s="107">
        <f>E47+E48+E49+E50+E51</f>
        <v>765674</v>
      </c>
    </row>
    <row r="47" spans="1:7" x14ac:dyDescent="0.2">
      <c r="A47" s="66" t="s">
        <v>86</v>
      </c>
      <c r="B47" s="56" t="s">
        <v>63</v>
      </c>
      <c r="C47" s="55" t="s">
        <v>28</v>
      </c>
      <c r="D47" s="99">
        <v>83514</v>
      </c>
      <c r="E47" s="99">
        <v>78682</v>
      </c>
    </row>
    <row r="48" spans="1:7" x14ac:dyDescent="0.2">
      <c r="A48" s="66" t="s">
        <v>87</v>
      </c>
      <c r="B48" s="56" t="s">
        <v>64</v>
      </c>
      <c r="C48" s="55" t="s">
        <v>28</v>
      </c>
      <c r="D48" s="99">
        <v>870669</v>
      </c>
      <c r="E48" s="99">
        <v>686992</v>
      </c>
    </row>
    <row r="49" spans="1:7" x14ac:dyDescent="0.2">
      <c r="A49" s="66" t="s">
        <v>88</v>
      </c>
      <c r="B49" s="56" t="s">
        <v>65</v>
      </c>
      <c r="C49" s="55" t="s">
        <v>28</v>
      </c>
      <c r="D49" s="99">
        <v>0</v>
      </c>
      <c r="E49" s="99">
        <v>0</v>
      </c>
      <c r="G49" s="61"/>
    </row>
    <row r="50" spans="1:7" x14ac:dyDescent="0.2">
      <c r="A50" s="66" t="s">
        <v>89</v>
      </c>
      <c r="B50" s="56" t="s">
        <v>66</v>
      </c>
      <c r="C50" s="55" t="s">
        <v>28</v>
      </c>
      <c r="D50" s="99">
        <v>0</v>
      </c>
      <c r="E50" s="99">
        <v>0</v>
      </c>
    </row>
    <row r="51" spans="1:7" x14ac:dyDescent="0.2">
      <c r="A51" s="66" t="s">
        <v>90</v>
      </c>
      <c r="B51" s="56" t="s">
        <v>67</v>
      </c>
      <c r="C51" s="55" t="s">
        <v>28</v>
      </c>
      <c r="D51" s="99">
        <v>0</v>
      </c>
      <c r="E51" s="99">
        <v>0</v>
      </c>
    </row>
    <row r="52" spans="1:7" x14ac:dyDescent="0.2">
      <c r="A52" s="55" t="s">
        <v>12</v>
      </c>
      <c r="B52" s="56" t="s">
        <v>99</v>
      </c>
      <c r="C52" s="55" t="s">
        <v>28</v>
      </c>
      <c r="D52" s="107">
        <f>D53+D54</f>
        <v>552011</v>
      </c>
      <c r="E52" s="107">
        <f>E53+E54</f>
        <v>398542</v>
      </c>
    </row>
    <row r="53" spans="1:7" x14ac:dyDescent="0.2">
      <c r="A53" s="66" t="s">
        <v>91</v>
      </c>
      <c r="B53" s="56" t="s">
        <v>68</v>
      </c>
      <c r="C53" s="55" t="s">
        <v>28</v>
      </c>
      <c r="D53" s="103">
        <v>0</v>
      </c>
      <c r="E53" s="103">
        <v>0</v>
      </c>
    </row>
    <row r="54" spans="1:7" x14ac:dyDescent="0.2">
      <c r="A54" s="66" t="s">
        <v>92</v>
      </c>
      <c r="B54" s="56" t="s">
        <v>69</v>
      </c>
      <c r="C54" s="55" t="s">
        <v>28</v>
      </c>
      <c r="D54" s="103">
        <v>552011</v>
      </c>
      <c r="E54" s="103">
        <v>398542</v>
      </c>
    </row>
    <row r="55" spans="1:7" x14ac:dyDescent="0.2">
      <c r="A55" s="66" t="s">
        <v>13</v>
      </c>
      <c r="B55" s="56" t="s">
        <v>70</v>
      </c>
      <c r="C55" s="55" t="s">
        <v>28</v>
      </c>
      <c r="D55" s="108">
        <f>D56</f>
        <v>53931</v>
      </c>
      <c r="E55" s="108">
        <f>E56</f>
        <v>38370</v>
      </c>
    </row>
    <row r="56" spans="1:7" x14ac:dyDescent="0.2">
      <c r="A56" s="66" t="s">
        <v>93</v>
      </c>
      <c r="B56" s="56" t="s">
        <v>71</v>
      </c>
      <c r="C56" s="55" t="s">
        <v>28</v>
      </c>
      <c r="D56" s="103">
        <v>53931</v>
      </c>
      <c r="E56" s="99">
        <v>38370</v>
      </c>
    </row>
    <row r="57" spans="1:7" x14ac:dyDescent="0.2">
      <c r="A57" s="55" t="s">
        <v>14</v>
      </c>
      <c r="B57" s="56" t="s">
        <v>100</v>
      </c>
      <c r="C57" s="55" t="s">
        <v>28</v>
      </c>
      <c r="D57" s="107">
        <f>D58+D59+D60+D62+D61</f>
        <v>908467</v>
      </c>
      <c r="E57" s="107">
        <f>E58+E59+E60+E62+E61</f>
        <v>864682</v>
      </c>
    </row>
    <row r="58" spans="1:7" x14ac:dyDescent="0.2">
      <c r="A58" s="66" t="s">
        <v>94</v>
      </c>
      <c r="B58" s="56" t="s">
        <v>72</v>
      </c>
      <c r="C58" s="55" t="s">
        <v>28</v>
      </c>
      <c r="D58" s="103">
        <v>50517</v>
      </c>
      <c r="E58" s="99">
        <v>61464</v>
      </c>
    </row>
    <row r="59" spans="1:7" x14ac:dyDescent="0.2">
      <c r="A59" s="66" t="s">
        <v>95</v>
      </c>
      <c r="B59" s="56" t="s">
        <v>73</v>
      </c>
      <c r="C59" s="55" t="s">
        <v>28</v>
      </c>
      <c r="D59" s="103">
        <v>258495</v>
      </c>
      <c r="E59" s="99">
        <v>263317</v>
      </c>
    </row>
    <row r="60" spans="1:7" x14ac:dyDescent="0.2">
      <c r="A60" s="66" t="s">
        <v>96</v>
      </c>
      <c r="B60" s="56" t="s">
        <v>74</v>
      </c>
      <c r="C60" s="55" t="s">
        <v>28</v>
      </c>
      <c r="D60" s="103">
        <v>216975</v>
      </c>
      <c r="E60" s="99">
        <v>181501</v>
      </c>
    </row>
    <row r="61" spans="1:7" x14ac:dyDescent="0.2">
      <c r="A61" s="66" t="s">
        <v>97</v>
      </c>
      <c r="B61" s="56" t="s">
        <v>75</v>
      </c>
      <c r="C61" s="55" t="s">
        <v>28</v>
      </c>
      <c r="D61" s="104">
        <v>0</v>
      </c>
      <c r="E61" s="104">
        <v>0</v>
      </c>
    </row>
    <row r="62" spans="1:7" x14ac:dyDescent="0.2">
      <c r="A62" s="66" t="s">
        <v>98</v>
      </c>
      <c r="B62" s="56" t="s">
        <v>76</v>
      </c>
      <c r="C62" s="55" t="s">
        <v>28</v>
      </c>
      <c r="D62" s="103">
        <v>382480</v>
      </c>
      <c r="E62" s="99">
        <v>358400</v>
      </c>
    </row>
    <row r="63" spans="1:7" x14ac:dyDescent="0.2">
      <c r="A63" s="62"/>
      <c r="B63" s="63"/>
      <c r="C63" s="62"/>
      <c r="D63" s="63"/>
      <c r="E63" s="60"/>
    </row>
    <row r="64" spans="1:7" x14ac:dyDescent="0.2">
      <c r="A64" s="62"/>
      <c r="B64" s="63"/>
      <c r="C64" s="62"/>
      <c r="D64" s="60"/>
      <c r="E64" s="60"/>
    </row>
    <row r="65" spans="1:7" x14ac:dyDescent="0.2">
      <c r="A65" s="62"/>
      <c r="B65" s="122" t="s">
        <v>101</v>
      </c>
      <c r="C65" s="122"/>
      <c r="D65" s="122"/>
      <c r="E65" s="62"/>
    </row>
    <row r="66" spans="1:7" x14ac:dyDescent="0.2">
      <c r="A66" s="62"/>
      <c r="B66" s="63"/>
      <c r="C66" s="62"/>
      <c r="D66" s="63"/>
      <c r="E66" s="63"/>
    </row>
    <row r="67" spans="1:7" x14ac:dyDescent="0.2">
      <c r="A67" s="63" t="s">
        <v>210</v>
      </c>
      <c r="B67" s="63"/>
      <c r="C67" s="62"/>
      <c r="D67" s="63"/>
      <c r="E67" s="63"/>
    </row>
    <row r="68" spans="1:7" x14ac:dyDescent="0.2">
      <c r="A68" s="62"/>
      <c r="B68" s="63"/>
      <c r="C68" s="62"/>
      <c r="D68" s="63"/>
      <c r="E68" s="63"/>
    </row>
    <row r="69" spans="1:7" s="54" customFormat="1" x14ac:dyDescent="0.2">
      <c r="A69" s="52"/>
      <c r="B69" s="53" t="s">
        <v>26</v>
      </c>
      <c r="C69" s="53" t="s">
        <v>7</v>
      </c>
      <c r="D69" s="53" t="s">
        <v>243</v>
      </c>
      <c r="E69" s="53" t="s">
        <v>244</v>
      </c>
      <c r="G69" s="48"/>
    </row>
    <row r="70" spans="1:7" ht="14.25" x14ac:dyDescent="0.25">
      <c r="A70" s="56" t="s">
        <v>102</v>
      </c>
      <c r="B70" s="56"/>
      <c r="C70" s="57" t="s">
        <v>158</v>
      </c>
      <c r="D70" s="100">
        <v>1931</v>
      </c>
      <c r="E70" s="100">
        <v>1743</v>
      </c>
      <c r="G70" s="54"/>
    </row>
    <row r="71" spans="1:7" ht="14.25" x14ac:dyDescent="0.25">
      <c r="A71" s="56" t="s">
        <v>103</v>
      </c>
      <c r="B71" s="56"/>
      <c r="C71" s="57" t="s">
        <v>158</v>
      </c>
      <c r="D71" s="100">
        <v>1428</v>
      </c>
      <c r="E71" s="100">
        <v>1481</v>
      </c>
    </row>
    <row r="72" spans="1:7" x14ac:dyDescent="0.2">
      <c r="A72" s="56" t="s">
        <v>104</v>
      </c>
      <c r="B72" s="56"/>
      <c r="C72" s="55" t="s">
        <v>105</v>
      </c>
      <c r="D72" s="101">
        <v>14.7</v>
      </c>
      <c r="E72" s="101">
        <v>15.7</v>
      </c>
    </row>
    <row r="73" spans="1:7" x14ac:dyDescent="0.2">
      <c r="A73" s="62"/>
      <c r="B73" s="63"/>
      <c r="C73" s="62"/>
      <c r="D73" s="63"/>
      <c r="E73" s="63"/>
    </row>
    <row r="74" spans="1:7" x14ac:dyDescent="0.2">
      <c r="A74" s="62"/>
      <c r="B74" s="122" t="s">
        <v>106</v>
      </c>
      <c r="C74" s="122"/>
      <c r="D74" s="122"/>
      <c r="E74" s="62"/>
    </row>
    <row r="75" spans="1:7" x14ac:dyDescent="0.2">
      <c r="A75" s="62"/>
      <c r="B75" s="63"/>
      <c r="C75" s="62"/>
      <c r="D75" s="63"/>
      <c r="E75" s="63"/>
    </row>
    <row r="76" spans="1:7" ht="25.5" customHeight="1" x14ac:dyDescent="0.2">
      <c r="A76" s="128" t="s">
        <v>107</v>
      </c>
      <c r="B76" s="128"/>
      <c r="C76" s="128"/>
      <c r="D76" s="128"/>
      <c r="E76" s="63"/>
    </row>
    <row r="77" spans="1:7" x14ac:dyDescent="0.2">
      <c r="A77" s="62"/>
      <c r="B77" s="63"/>
      <c r="C77" s="62"/>
      <c r="D77" s="63"/>
      <c r="E77" s="63"/>
    </row>
    <row r="78" spans="1:7" x14ac:dyDescent="0.2">
      <c r="A78" s="55"/>
      <c r="B78" s="57" t="s">
        <v>108</v>
      </c>
      <c r="C78" s="53" t="s">
        <v>7</v>
      </c>
      <c r="D78" s="53" t="s">
        <v>243</v>
      </c>
      <c r="E78" s="53" t="s">
        <v>244</v>
      </c>
    </row>
    <row r="79" spans="1:7" x14ac:dyDescent="0.2">
      <c r="A79" s="55"/>
      <c r="B79" s="67"/>
      <c r="C79" s="55" t="s">
        <v>28</v>
      </c>
      <c r="D79" s="55" t="s">
        <v>45</v>
      </c>
      <c r="E79" s="55" t="s">
        <v>45</v>
      </c>
    </row>
    <row r="80" spans="1:7" x14ac:dyDescent="0.2">
      <c r="A80" s="55"/>
      <c r="B80" s="67"/>
      <c r="C80" s="55" t="s">
        <v>28</v>
      </c>
      <c r="D80" s="55" t="s">
        <v>45</v>
      </c>
      <c r="E80" s="55" t="s">
        <v>45</v>
      </c>
    </row>
    <row r="81" spans="1:7" x14ac:dyDescent="0.2">
      <c r="A81" s="55"/>
      <c r="B81" s="67"/>
      <c r="C81" s="55" t="s">
        <v>28</v>
      </c>
      <c r="D81" s="55" t="s">
        <v>45</v>
      </c>
      <c r="E81" s="55" t="s">
        <v>45</v>
      </c>
    </row>
    <row r="82" spans="1:7" x14ac:dyDescent="0.2">
      <c r="A82" s="62"/>
      <c r="B82" s="63"/>
      <c r="C82" s="62"/>
      <c r="D82" s="63"/>
      <c r="E82" s="63"/>
    </row>
    <row r="83" spans="1:7" x14ac:dyDescent="0.2">
      <c r="A83" s="62"/>
      <c r="B83" s="122" t="s">
        <v>109</v>
      </c>
      <c r="C83" s="122"/>
      <c r="D83" s="122"/>
      <c r="E83" s="62"/>
    </row>
    <row r="84" spans="1:7" x14ac:dyDescent="0.2">
      <c r="A84" s="62"/>
      <c r="B84" s="63"/>
      <c r="C84" s="62"/>
      <c r="D84" s="63"/>
      <c r="E84" s="63"/>
    </row>
    <row r="85" spans="1:7" x14ac:dyDescent="0.2">
      <c r="A85" s="63" t="s">
        <v>211</v>
      </c>
      <c r="B85" s="63"/>
      <c r="C85" s="62"/>
      <c r="D85" s="63"/>
      <c r="E85" s="63"/>
    </row>
    <row r="86" spans="1:7" x14ac:dyDescent="0.2">
      <c r="A86" s="62"/>
      <c r="B86" s="63"/>
      <c r="C86" s="62"/>
      <c r="D86" s="63"/>
      <c r="E86" s="63"/>
    </row>
    <row r="87" spans="1:7" s="54" customFormat="1" x14ac:dyDescent="0.2">
      <c r="A87" s="52"/>
      <c r="B87" s="53" t="s">
        <v>26</v>
      </c>
      <c r="C87" s="53" t="s">
        <v>7</v>
      </c>
      <c r="D87" s="53" t="s">
        <v>243</v>
      </c>
      <c r="E87" s="53" t="s">
        <v>244</v>
      </c>
      <c r="G87" s="48"/>
    </row>
    <row r="88" spans="1:7" x14ac:dyDescent="0.2">
      <c r="A88" s="56" t="s">
        <v>110</v>
      </c>
      <c r="B88" s="67"/>
      <c r="C88" s="55" t="s">
        <v>28</v>
      </c>
      <c r="D88" s="103">
        <v>24032</v>
      </c>
      <c r="E88" s="99">
        <v>0</v>
      </c>
    </row>
    <row r="89" spans="1:7" x14ac:dyDescent="0.2">
      <c r="A89" s="56" t="s">
        <v>111</v>
      </c>
      <c r="B89" s="67"/>
      <c r="C89" s="55" t="s">
        <v>28</v>
      </c>
      <c r="D89" s="103">
        <v>55488</v>
      </c>
      <c r="E89" s="99">
        <v>0</v>
      </c>
    </row>
    <row r="90" spans="1:7" x14ac:dyDescent="0.2">
      <c r="A90" s="56" t="s">
        <v>112</v>
      </c>
      <c r="B90" s="67"/>
      <c r="C90" s="55" t="s">
        <v>28</v>
      </c>
      <c r="D90" s="103">
        <v>0</v>
      </c>
      <c r="E90" s="99">
        <v>0</v>
      </c>
    </row>
    <row r="91" spans="1:7" x14ac:dyDescent="0.2">
      <c r="A91" s="56" t="s">
        <v>113</v>
      </c>
      <c r="B91" s="67"/>
      <c r="C91" s="55" t="s">
        <v>28</v>
      </c>
      <c r="D91" s="103">
        <v>0</v>
      </c>
      <c r="E91" s="99">
        <v>0</v>
      </c>
    </row>
    <row r="92" spans="1:7" x14ac:dyDescent="0.2">
      <c r="A92" s="56" t="s">
        <v>114</v>
      </c>
      <c r="B92" s="67"/>
      <c r="C92" s="55" t="s">
        <v>115</v>
      </c>
      <c r="D92" s="103">
        <v>4</v>
      </c>
      <c r="E92" s="103">
        <v>0</v>
      </c>
    </row>
    <row r="93" spans="1:7" x14ac:dyDescent="0.2">
      <c r="A93" s="56" t="s">
        <v>116</v>
      </c>
      <c r="B93" s="67"/>
      <c r="C93" s="55" t="s">
        <v>28</v>
      </c>
      <c r="D93" s="103">
        <v>35338</v>
      </c>
      <c r="E93" s="99">
        <v>19577</v>
      </c>
    </row>
    <row r="94" spans="1:7" x14ac:dyDescent="0.2">
      <c r="A94" s="56" t="s">
        <v>117</v>
      </c>
      <c r="B94" s="67"/>
      <c r="C94" s="55" t="s">
        <v>28</v>
      </c>
      <c r="D94" s="103">
        <v>1289</v>
      </c>
      <c r="E94" s="99">
        <v>3162</v>
      </c>
    </row>
    <row r="95" spans="1:7" x14ac:dyDescent="0.2">
      <c r="A95" s="56" t="s">
        <v>118</v>
      </c>
      <c r="B95" s="67"/>
      <c r="C95" s="55" t="s">
        <v>28</v>
      </c>
      <c r="D95" s="99">
        <f>SUM(D88:D91)+SUM(D93:D94)</f>
        <v>116147</v>
      </c>
      <c r="E95" s="99">
        <f>SUM(E88:E91)+SUM(E93:E94)</f>
        <v>22739</v>
      </c>
    </row>
    <row r="96" spans="1:7" x14ac:dyDescent="0.2">
      <c r="A96" s="62"/>
      <c r="B96" s="63"/>
      <c r="C96" s="62"/>
      <c r="D96" s="63"/>
      <c r="E96" s="63"/>
    </row>
    <row r="97" spans="1:8" x14ac:dyDescent="0.2">
      <c r="A97" s="62"/>
      <c r="B97" s="63"/>
      <c r="C97" s="62"/>
      <c r="D97" s="63"/>
      <c r="E97" s="63"/>
    </row>
    <row r="98" spans="1:8" x14ac:dyDescent="0.2">
      <c r="A98" s="62"/>
      <c r="B98" s="122" t="s">
        <v>119</v>
      </c>
      <c r="C98" s="122"/>
      <c r="D98" s="122"/>
      <c r="E98" s="62"/>
    </row>
    <row r="99" spans="1:8" x14ac:dyDescent="0.2">
      <c r="A99" s="62"/>
      <c r="B99" s="63"/>
      <c r="C99" s="62"/>
      <c r="D99" s="63"/>
      <c r="E99" s="63"/>
    </row>
    <row r="100" spans="1:8" x14ac:dyDescent="0.2">
      <c r="A100" s="65" t="s">
        <v>208</v>
      </c>
      <c r="B100" s="63"/>
      <c r="C100" s="62"/>
      <c r="D100" s="63"/>
      <c r="E100" s="63"/>
    </row>
    <row r="101" spans="1:8" x14ac:dyDescent="0.2">
      <c r="A101" s="65"/>
      <c r="B101" s="63"/>
      <c r="C101" s="62"/>
      <c r="D101" s="63"/>
      <c r="E101" s="63"/>
    </row>
    <row r="102" spans="1:8" x14ac:dyDescent="0.2">
      <c r="A102" s="55"/>
      <c r="B102" s="67"/>
      <c r="C102" s="53" t="s">
        <v>7</v>
      </c>
      <c r="D102" s="123" t="s">
        <v>245</v>
      </c>
      <c r="E102" s="124"/>
      <c r="G102" s="94"/>
      <c r="H102" s="94"/>
    </row>
    <row r="103" spans="1:8" x14ac:dyDescent="0.2">
      <c r="A103" s="56" t="s">
        <v>120</v>
      </c>
      <c r="B103" s="67"/>
      <c r="C103" s="55" t="s">
        <v>127</v>
      </c>
      <c r="D103" s="116">
        <v>44</v>
      </c>
      <c r="E103" s="117"/>
      <c r="G103" s="60"/>
      <c r="H103" s="60"/>
    </row>
    <row r="104" spans="1:8" x14ac:dyDescent="0.2">
      <c r="A104" s="56" t="s">
        <v>121</v>
      </c>
      <c r="B104" s="67"/>
      <c r="C104" s="55" t="s">
        <v>115</v>
      </c>
      <c r="D104" s="116">
        <v>5015</v>
      </c>
      <c r="E104" s="117"/>
      <c r="G104" s="60"/>
      <c r="H104" s="60"/>
    </row>
    <row r="105" spans="1:8" x14ac:dyDescent="0.2">
      <c r="A105" s="56" t="s">
        <v>122</v>
      </c>
      <c r="B105" s="67"/>
      <c r="C105" s="95" t="s">
        <v>115</v>
      </c>
      <c r="D105" s="114">
        <v>4853</v>
      </c>
      <c r="E105" s="114"/>
      <c r="G105" s="60"/>
      <c r="H105" s="60"/>
    </row>
    <row r="106" spans="1:8" x14ac:dyDescent="0.2">
      <c r="A106" s="56" t="s">
        <v>123</v>
      </c>
      <c r="B106" s="67"/>
      <c r="C106" s="95" t="s">
        <v>115</v>
      </c>
      <c r="D106" s="114">
        <v>27</v>
      </c>
      <c r="E106" s="114"/>
      <c r="G106" s="60"/>
      <c r="H106" s="60"/>
    </row>
    <row r="107" spans="1:8" x14ac:dyDescent="0.2">
      <c r="A107" s="56" t="s">
        <v>124</v>
      </c>
      <c r="B107" s="67"/>
      <c r="C107" s="95" t="s">
        <v>128</v>
      </c>
      <c r="D107" s="115">
        <v>9.1</v>
      </c>
      <c r="E107" s="115"/>
      <c r="G107" s="92"/>
      <c r="H107" s="92"/>
    </row>
    <row r="108" spans="1:8" x14ac:dyDescent="0.2">
      <c r="A108" s="56" t="s">
        <v>125</v>
      </c>
      <c r="B108" s="67"/>
      <c r="C108" s="55" t="s">
        <v>115</v>
      </c>
      <c r="D108" s="116">
        <v>28</v>
      </c>
      <c r="E108" s="117"/>
      <c r="G108" s="60"/>
      <c r="H108" s="60"/>
    </row>
    <row r="109" spans="1:8" ht="24" customHeight="1" x14ac:dyDescent="0.2">
      <c r="A109" s="118" t="s">
        <v>126</v>
      </c>
      <c r="B109" s="119"/>
      <c r="C109" s="53" t="s">
        <v>115</v>
      </c>
      <c r="D109" s="120">
        <v>892</v>
      </c>
      <c r="E109" s="121"/>
      <c r="G109" s="93"/>
      <c r="H109" s="93"/>
    </row>
    <row r="110" spans="1:8" x14ac:dyDescent="0.2">
      <c r="A110" s="62"/>
      <c r="B110" s="63"/>
      <c r="C110" s="62"/>
      <c r="D110" s="60"/>
      <c r="E110" s="60"/>
    </row>
    <row r="111" spans="1:8" x14ac:dyDescent="0.2">
      <c r="A111" s="62"/>
      <c r="B111" s="122" t="s">
        <v>129</v>
      </c>
      <c r="C111" s="122"/>
      <c r="D111" s="122"/>
      <c r="E111" s="62"/>
    </row>
    <row r="112" spans="1:8" x14ac:dyDescent="0.2">
      <c r="A112" s="62"/>
      <c r="B112" s="63"/>
      <c r="C112" s="62"/>
      <c r="D112" s="63"/>
      <c r="E112" s="63"/>
    </row>
    <row r="113" spans="1:5" x14ac:dyDescent="0.2">
      <c r="A113" s="65" t="s">
        <v>130</v>
      </c>
      <c r="B113" s="63"/>
      <c r="C113" s="62"/>
      <c r="D113" s="63"/>
      <c r="E113" s="63"/>
    </row>
    <row r="114" spans="1:5" x14ac:dyDescent="0.2">
      <c r="A114" s="62"/>
      <c r="B114" s="63"/>
      <c r="C114" s="62"/>
      <c r="D114" s="63"/>
      <c r="E114" s="63"/>
    </row>
    <row r="115" spans="1:5" ht="44.25" customHeight="1" x14ac:dyDescent="0.2">
      <c r="A115" s="123" t="s">
        <v>131</v>
      </c>
      <c r="B115" s="124"/>
      <c r="C115" s="53" t="s">
        <v>132</v>
      </c>
      <c r="D115" s="52" t="s">
        <v>133</v>
      </c>
      <c r="E115" s="72" t="s">
        <v>246</v>
      </c>
    </row>
    <row r="116" spans="1:5" ht="38.1" customHeight="1" x14ac:dyDescent="0.2">
      <c r="A116" s="112" t="s">
        <v>217</v>
      </c>
      <c r="B116" s="113"/>
      <c r="C116" s="74" t="s">
        <v>224</v>
      </c>
      <c r="D116" s="102">
        <v>1</v>
      </c>
      <c r="E116" s="110">
        <v>44138</v>
      </c>
    </row>
    <row r="117" spans="1:5" ht="38.1" customHeight="1" x14ac:dyDescent="0.2">
      <c r="A117" s="112" t="s">
        <v>218</v>
      </c>
      <c r="B117" s="113"/>
      <c r="C117" s="74" t="s">
        <v>225</v>
      </c>
      <c r="D117" s="102">
        <v>1</v>
      </c>
      <c r="E117" s="110">
        <v>1133959</v>
      </c>
    </row>
    <row r="118" spans="1:5" ht="38.1" customHeight="1" x14ac:dyDescent="0.2">
      <c r="A118" s="112" t="s">
        <v>219</v>
      </c>
      <c r="B118" s="113"/>
      <c r="C118" s="74" t="s">
        <v>226</v>
      </c>
      <c r="D118" s="102">
        <v>1</v>
      </c>
      <c r="E118" s="110">
        <v>78102</v>
      </c>
    </row>
    <row r="119" spans="1:5" ht="25.5" customHeight="1" x14ac:dyDescent="0.2">
      <c r="A119" s="112" t="s">
        <v>220</v>
      </c>
      <c r="B119" s="113"/>
      <c r="C119" s="75" t="s">
        <v>221</v>
      </c>
      <c r="D119" s="102">
        <v>0.125</v>
      </c>
      <c r="E119" s="110">
        <v>5899</v>
      </c>
    </row>
    <row r="120" spans="1:5" ht="25.5" customHeight="1" x14ac:dyDescent="0.2">
      <c r="A120" s="112" t="s">
        <v>222</v>
      </c>
      <c r="B120" s="113"/>
      <c r="C120" s="74" t="s">
        <v>223</v>
      </c>
      <c r="D120" s="102">
        <v>1</v>
      </c>
      <c r="E120" s="110">
        <v>0</v>
      </c>
    </row>
    <row r="121" spans="1:5" ht="25.5" customHeight="1" x14ac:dyDescent="0.2">
      <c r="A121" s="112" t="s">
        <v>227</v>
      </c>
      <c r="B121" s="113"/>
      <c r="C121" s="75" t="s">
        <v>228</v>
      </c>
      <c r="D121" s="102">
        <v>1</v>
      </c>
      <c r="E121" s="110">
        <v>593313</v>
      </c>
    </row>
    <row r="122" spans="1:5" ht="25.5" customHeight="1" x14ac:dyDescent="0.2">
      <c r="A122" s="112" t="s">
        <v>229</v>
      </c>
      <c r="B122" s="113"/>
      <c r="C122" s="74" t="s">
        <v>230</v>
      </c>
      <c r="D122" s="102">
        <v>1</v>
      </c>
      <c r="E122" s="110">
        <v>407151</v>
      </c>
    </row>
    <row r="123" spans="1:5" ht="24.75" customHeight="1" x14ac:dyDescent="0.2">
      <c r="A123" s="112" t="s">
        <v>231</v>
      </c>
      <c r="B123" s="113"/>
      <c r="C123" s="74" t="s">
        <v>232</v>
      </c>
      <c r="D123" s="102">
        <v>0.9677</v>
      </c>
      <c r="E123" s="110">
        <v>25366</v>
      </c>
    </row>
    <row r="124" spans="1:5" ht="24.75" customHeight="1" x14ac:dyDescent="0.2">
      <c r="A124" s="112" t="s">
        <v>233</v>
      </c>
      <c r="B124" s="113"/>
      <c r="C124" s="74" t="s">
        <v>234</v>
      </c>
      <c r="D124" s="102">
        <v>0.99960000000000004</v>
      </c>
      <c r="E124" s="110">
        <v>171107</v>
      </c>
    </row>
    <row r="125" spans="1:5" ht="24.75" customHeight="1" x14ac:dyDescent="0.2">
      <c r="A125" s="112" t="s">
        <v>238</v>
      </c>
      <c r="B125" s="113"/>
      <c r="C125" s="74" t="s">
        <v>239</v>
      </c>
      <c r="D125" s="102">
        <v>1</v>
      </c>
      <c r="E125" s="110">
        <v>0</v>
      </c>
    </row>
    <row r="126" spans="1:5" ht="12.75" customHeight="1" x14ac:dyDescent="0.2">
      <c r="A126" s="132"/>
      <c r="B126" s="132"/>
      <c r="C126" s="132"/>
      <c r="D126" s="132"/>
      <c r="E126" s="132"/>
    </row>
    <row r="128" spans="1:5" x14ac:dyDescent="0.2">
      <c r="A128" s="111" t="s">
        <v>247</v>
      </c>
      <c r="B128" s="111"/>
      <c r="C128" s="111"/>
      <c r="D128" s="111"/>
      <c r="E128" s="111"/>
    </row>
    <row r="129" spans="1:5" ht="12.75" customHeight="1" x14ac:dyDescent="0.2">
      <c r="A129" s="62"/>
      <c r="B129" s="65"/>
      <c r="C129" s="62"/>
      <c r="D129" s="63"/>
      <c r="E129" s="63"/>
    </row>
    <row r="130" spans="1:5" x14ac:dyDescent="0.2">
      <c r="A130" s="62"/>
      <c r="B130" s="65"/>
      <c r="C130" s="62"/>
      <c r="D130" s="63"/>
      <c r="E130" s="63"/>
    </row>
    <row r="131" spans="1:5" x14ac:dyDescent="0.2">
      <c r="A131" s="62"/>
      <c r="B131" s="65"/>
      <c r="C131" s="62"/>
      <c r="D131" s="63"/>
      <c r="E131" s="63"/>
    </row>
    <row r="132" spans="1:5" x14ac:dyDescent="0.2">
      <c r="A132" s="62"/>
      <c r="B132" s="63"/>
      <c r="C132" s="62"/>
      <c r="D132" s="63"/>
      <c r="E132" s="63"/>
    </row>
    <row r="133" spans="1:5" x14ac:dyDescent="0.2">
      <c r="A133" s="62"/>
      <c r="B133" s="63"/>
      <c r="C133" s="62"/>
      <c r="D133" s="63"/>
      <c r="E133" s="63"/>
    </row>
  </sheetData>
  <mergeCells count="31">
    <mergeCell ref="D104:E104"/>
    <mergeCell ref="A1:E1"/>
    <mergeCell ref="A3:E3"/>
    <mergeCell ref="A5:E5"/>
    <mergeCell ref="B30:D30"/>
    <mergeCell ref="B65:D65"/>
    <mergeCell ref="B74:D74"/>
    <mergeCell ref="A76:D76"/>
    <mergeCell ref="B83:D83"/>
    <mergeCell ref="B98:D98"/>
    <mergeCell ref="D102:E102"/>
    <mergeCell ref="D103:E103"/>
    <mergeCell ref="A119:B119"/>
    <mergeCell ref="D105:E105"/>
    <mergeCell ref="D106:E106"/>
    <mergeCell ref="D107:E107"/>
    <mergeCell ref="D108:E108"/>
    <mergeCell ref="A109:B109"/>
    <mergeCell ref="D109:E109"/>
    <mergeCell ref="B111:D111"/>
    <mergeCell ref="A115:B115"/>
    <mergeCell ref="A116:B116"/>
    <mergeCell ref="A117:B117"/>
    <mergeCell ref="A118:B118"/>
    <mergeCell ref="A128:E128"/>
    <mergeCell ref="A120:B120"/>
    <mergeCell ref="A121:B121"/>
    <mergeCell ref="A122:B122"/>
    <mergeCell ref="A123:B123"/>
    <mergeCell ref="A124:B124"/>
    <mergeCell ref="A125:B125"/>
  </mergeCells>
  <pageMargins left="0.59055118110236227" right="0.43307086614173229" top="0.98425196850393704" bottom="0.98425196850393704" header="0.51181102362204722" footer="0.51181102362204722"/>
  <pageSetup paperSize="9" scale="91" orientation="portrait" r:id="rId1"/>
  <headerFooter alignWithMargins="0"/>
  <rowBreaks count="2" manualBreakCount="2">
    <brk id="41" max="4" man="1"/>
    <brk id="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6"/>
  <sheetViews>
    <sheetView zoomScale="110" workbookViewId="0">
      <selection sqref="A1:G1"/>
    </sheetView>
  </sheetViews>
  <sheetFormatPr defaultRowHeight="12.75" x14ac:dyDescent="0.2"/>
  <cols>
    <col min="2" max="2" width="16.7109375" style="1" customWidth="1"/>
    <col min="3" max="3" width="15" style="1" customWidth="1"/>
    <col min="4" max="4" width="15.140625" style="1" customWidth="1"/>
    <col min="5" max="5" width="10.140625" style="1" bestFit="1" customWidth="1"/>
    <col min="6" max="6" width="10.7109375" style="2" customWidth="1"/>
    <col min="7" max="7" width="10.7109375" style="1" customWidth="1"/>
  </cols>
  <sheetData>
    <row r="1" spans="1:7" x14ac:dyDescent="0.2">
      <c r="A1" s="129" t="s">
        <v>134</v>
      </c>
      <c r="B1" s="130"/>
      <c r="C1" s="130"/>
      <c r="D1" s="130"/>
      <c r="E1" s="130"/>
      <c r="F1" s="130"/>
      <c r="G1" s="130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4" t="s">
        <v>135</v>
      </c>
      <c r="B3" s="5"/>
      <c r="C3" s="5"/>
      <c r="D3" s="5"/>
      <c r="E3" s="5"/>
      <c r="F3" s="5"/>
      <c r="G3" s="5"/>
    </row>
    <row r="4" spans="1:7" ht="13.5" thickBot="1" x14ac:dyDescent="0.25">
      <c r="A4" s="5"/>
      <c r="B4" s="5"/>
      <c r="C4" s="5"/>
      <c r="D4" s="5"/>
      <c r="E4" s="5"/>
      <c r="F4" s="5"/>
      <c r="G4" s="5"/>
    </row>
    <row r="5" spans="1:7" ht="64.5" thickBot="1" x14ac:dyDescent="0.25">
      <c r="A5" s="21" t="s">
        <v>157</v>
      </c>
      <c r="B5" s="22" t="s">
        <v>216</v>
      </c>
      <c r="C5" s="22" t="s">
        <v>136</v>
      </c>
      <c r="D5" s="22" t="s">
        <v>137</v>
      </c>
      <c r="E5" s="22" t="s">
        <v>138</v>
      </c>
      <c r="F5" s="22" t="s">
        <v>206</v>
      </c>
      <c r="G5" s="23" t="s">
        <v>139</v>
      </c>
    </row>
    <row r="6" spans="1:7" ht="14.1" customHeight="1" x14ac:dyDescent="0.2">
      <c r="A6" s="18">
        <v>1</v>
      </c>
      <c r="B6" s="42" t="s">
        <v>161</v>
      </c>
      <c r="C6" s="10">
        <v>240</v>
      </c>
      <c r="D6" s="10">
        <v>0</v>
      </c>
      <c r="E6" s="76" t="s">
        <v>45</v>
      </c>
      <c r="F6" s="11">
        <v>31702</v>
      </c>
      <c r="G6" s="11">
        <v>12333</v>
      </c>
    </row>
    <row r="7" spans="1:7" ht="14.1" customHeight="1" x14ac:dyDescent="0.2">
      <c r="A7" s="9">
        <v>2</v>
      </c>
      <c r="B7" s="12" t="s">
        <v>162</v>
      </c>
      <c r="C7" s="13">
        <v>175</v>
      </c>
      <c r="D7" s="13">
        <v>0</v>
      </c>
      <c r="E7" s="76" t="s">
        <v>45</v>
      </c>
      <c r="F7" s="14">
        <v>28274</v>
      </c>
      <c r="G7" s="11">
        <v>10325</v>
      </c>
    </row>
    <row r="8" spans="1:7" ht="14.1" customHeight="1" x14ac:dyDescent="0.2">
      <c r="A8" s="9">
        <v>3</v>
      </c>
      <c r="B8" s="12" t="s">
        <v>163</v>
      </c>
      <c r="C8" s="13">
        <v>174</v>
      </c>
      <c r="D8" s="13">
        <v>0</v>
      </c>
      <c r="E8" s="76" t="s">
        <v>45</v>
      </c>
      <c r="F8" s="14">
        <v>26763</v>
      </c>
      <c r="G8" s="11">
        <v>9885</v>
      </c>
    </row>
    <row r="9" spans="1:7" ht="14.1" customHeight="1" x14ac:dyDescent="0.2">
      <c r="A9" s="9">
        <v>4</v>
      </c>
      <c r="B9" s="12" t="s">
        <v>164</v>
      </c>
      <c r="C9" s="77">
        <v>126</v>
      </c>
      <c r="D9" s="13">
        <v>0</v>
      </c>
      <c r="E9" s="76" t="s">
        <v>45</v>
      </c>
      <c r="F9" s="14">
        <v>22791</v>
      </c>
      <c r="G9" s="11">
        <v>8561</v>
      </c>
    </row>
    <row r="10" spans="1:7" ht="14.1" customHeight="1" x14ac:dyDescent="0.2">
      <c r="A10" s="9">
        <v>5</v>
      </c>
      <c r="B10" s="12" t="s">
        <v>165</v>
      </c>
      <c r="C10" s="77">
        <v>126</v>
      </c>
      <c r="D10" s="13">
        <v>0</v>
      </c>
      <c r="E10" s="76" t="s">
        <v>45</v>
      </c>
      <c r="F10" s="14">
        <v>20826</v>
      </c>
      <c r="G10" s="11">
        <v>8102</v>
      </c>
    </row>
    <row r="11" spans="1:7" ht="14.1" customHeight="1" x14ac:dyDescent="0.2">
      <c r="A11" s="9">
        <v>6</v>
      </c>
      <c r="B11" s="12" t="s">
        <v>166</v>
      </c>
      <c r="C11" s="77">
        <v>129</v>
      </c>
      <c r="D11" s="13">
        <v>0</v>
      </c>
      <c r="E11" s="76" t="s">
        <v>45</v>
      </c>
      <c r="F11" s="14">
        <v>22570</v>
      </c>
      <c r="G11" s="11">
        <v>8509</v>
      </c>
    </row>
    <row r="12" spans="1:7" ht="14.1" customHeight="1" x14ac:dyDescent="0.2">
      <c r="A12" s="9">
        <v>7</v>
      </c>
      <c r="B12" s="12" t="s">
        <v>167</v>
      </c>
      <c r="C12" s="77">
        <v>91</v>
      </c>
      <c r="D12" s="13">
        <v>0</v>
      </c>
      <c r="E12" s="76" t="s">
        <v>45</v>
      </c>
      <c r="F12" s="14">
        <v>15155</v>
      </c>
      <c r="G12" s="11">
        <v>5699</v>
      </c>
    </row>
    <row r="13" spans="1:7" ht="14.1" customHeight="1" x14ac:dyDescent="0.2">
      <c r="A13" s="9">
        <v>8</v>
      </c>
      <c r="B13" s="12" t="s">
        <v>168</v>
      </c>
      <c r="C13" s="77">
        <v>176</v>
      </c>
      <c r="D13" s="13">
        <v>0</v>
      </c>
      <c r="E13" s="76" t="s">
        <v>45</v>
      </c>
      <c r="F13" s="14">
        <v>22144</v>
      </c>
      <c r="G13" s="11">
        <v>8323</v>
      </c>
    </row>
    <row r="14" spans="1:7" ht="14.1" customHeight="1" x14ac:dyDescent="0.2">
      <c r="A14" s="9">
        <v>9</v>
      </c>
      <c r="B14" s="12" t="s">
        <v>169</v>
      </c>
      <c r="C14" s="77">
        <v>174</v>
      </c>
      <c r="D14" s="13">
        <v>0</v>
      </c>
      <c r="E14" s="76" t="s">
        <v>45</v>
      </c>
      <c r="F14" s="14">
        <v>26973</v>
      </c>
      <c r="G14" s="11">
        <v>9965</v>
      </c>
    </row>
    <row r="15" spans="1:7" ht="14.1" customHeight="1" x14ac:dyDescent="0.2">
      <c r="A15" s="9">
        <v>10</v>
      </c>
      <c r="B15" s="12" t="s">
        <v>170</v>
      </c>
      <c r="C15" s="77">
        <v>91</v>
      </c>
      <c r="D15" s="13">
        <v>0</v>
      </c>
      <c r="E15" s="76" t="s">
        <v>45</v>
      </c>
      <c r="F15" s="14">
        <v>8786</v>
      </c>
      <c r="G15" s="11">
        <v>3363</v>
      </c>
    </row>
    <row r="16" spans="1:7" ht="14.1" customHeight="1" x14ac:dyDescent="0.2">
      <c r="A16" s="9">
        <v>11</v>
      </c>
      <c r="B16" s="12" t="s">
        <v>171</v>
      </c>
      <c r="C16" s="13">
        <v>174</v>
      </c>
      <c r="D16" s="13">
        <v>0</v>
      </c>
      <c r="E16" s="76" t="s">
        <v>45</v>
      </c>
      <c r="F16" s="14">
        <v>23471</v>
      </c>
      <c r="G16" s="11">
        <v>9131</v>
      </c>
    </row>
    <row r="17" spans="1:7" ht="14.1" customHeight="1" x14ac:dyDescent="0.2">
      <c r="A17" s="9">
        <v>12</v>
      </c>
      <c r="B17" s="12" t="s">
        <v>172</v>
      </c>
      <c r="C17" s="77">
        <v>81</v>
      </c>
      <c r="D17" s="13">
        <v>0</v>
      </c>
      <c r="E17" s="76" t="s">
        <v>45</v>
      </c>
      <c r="F17" s="14">
        <v>11188</v>
      </c>
      <c r="G17" s="11">
        <v>4237</v>
      </c>
    </row>
    <row r="18" spans="1:7" ht="14.1" customHeight="1" x14ac:dyDescent="0.2">
      <c r="A18" s="9">
        <v>13</v>
      </c>
      <c r="B18" s="12" t="s">
        <v>173</v>
      </c>
      <c r="C18" s="77">
        <v>77</v>
      </c>
      <c r="D18" s="13">
        <v>0</v>
      </c>
      <c r="E18" s="76" t="s">
        <v>45</v>
      </c>
      <c r="F18" s="14">
        <v>11213</v>
      </c>
      <c r="G18" s="11">
        <v>4238</v>
      </c>
    </row>
    <row r="19" spans="1:7" ht="14.1" customHeight="1" x14ac:dyDescent="0.2">
      <c r="A19" s="9">
        <v>14</v>
      </c>
      <c r="B19" s="12" t="s">
        <v>174</v>
      </c>
      <c r="C19" s="77">
        <v>79</v>
      </c>
      <c r="D19" s="13">
        <v>0</v>
      </c>
      <c r="E19" s="76" t="s">
        <v>45</v>
      </c>
      <c r="F19" s="14">
        <v>11296</v>
      </c>
      <c r="G19" s="11">
        <v>4270</v>
      </c>
    </row>
    <row r="20" spans="1:7" ht="14.1" customHeight="1" x14ac:dyDescent="0.2">
      <c r="A20" s="9">
        <v>15</v>
      </c>
      <c r="B20" s="12" t="s">
        <v>175</v>
      </c>
      <c r="C20" s="77">
        <v>123</v>
      </c>
      <c r="D20" s="13">
        <v>0</v>
      </c>
      <c r="E20" s="76" t="s">
        <v>45</v>
      </c>
      <c r="F20" s="14">
        <v>15798</v>
      </c>
      <c r="G20" s="11">
        <v>6134</v>
      </c>
    </row>
    <row r="21" spans="1:7" ht="14.1" customHeight="1" x14ac:dyDescent="0.2">
      <c r="A21" s="9">
        <v>16</v>
      </c>
      <c r="B21" s="12" t="s">
        <v>176</v>
      </c>
      <c r="C21" s="77">
        <v>174</v>
      </c>
      <c r="D21" s="13">
        <v>0</v>
      </c>
      <c r="E21" s="76" t="s">
        <v>45</v>
      </c>
      <c r="F21" s="14">
        <v>23563</v>
      </c>
      <c r="G21" s="11">
        <v>9167</v>
      </c>
    </row>
    <row r="22" spans="1:7" ht="14.1" customHeight="1" x14ac:dyDescent="0.2">
      <c r="A22" s="9">
        <v>17</v>
      </c>
      <c r="B22" s="12" t="s">
        <v>177</v>
      </c>
      <c r="C22" s="77">
        <v>180</v>
      </c>
      <c r="D22" s="13">
        <v>0</v>
      </c>
      <c r="E22" s="76" t="s">
        <v>45</v>
      </c>
      <c r="F22" s="14">
        <v>27702</v>
      </c>
      <c r="G22" s="11">
        <v>10208</v>
      </c>
    </row>
    <row r="23" spans="1:7" ht="14.1" customHeight="1" x14ac:dyDescent="0.2">
      <c r="A23" s="9">
        <v>18</v>
      </c>
      <c r="B23" s="12" t="s">
        <v>178</v>
      </c>
      <c r="C23" s="77">
        <v>56</v>
      </c>
      <c r="D23" s="13">
        <v>0</v>
      </c>
      <c r="E23" s="76" t="s">
        <v>45</v>
      </c>
      <c r="F23" s="14">
        <v>8872</v>
      </c>
      <c r="G23" s="11">
        <v>3324</v>
      </c>
    </row>
    <row r="24" spans="1:7" ht="14.1" customHeight="1" x14ac:dyDescent="0.2">
      <c r="A24" s="9">
        <v>19</v>
      </c>
      <c r="B24" s="12" t="s">
        <v>179</v>
      </c>
      <c r="C24" s="77">
        <v>202</v>
      </c>
      <c r="D24" s="13">
        <v>0</v>
      </c>
      <c r="E24" s="76" t="s">
        <v>45</v>
      </c>
      <c r="F24" s="14">
        <v>16755</v>
      </c>
      <c r="G24" s="11">
        <v>6443</v>
      </c>
    </row>
    <row r="25" spans="1:7" ht="14.1" customHeight="1" x14ac:dyDescent="0.2">
      <c r="A25" s="9">
        <v>20</v>
      </c>
      <c r="B25" s="12" t="s">
        <v>180</v>
      </c>
      <c r="C25" s="77">
        <v>115</v>
      </c>
      <c r="D25" s="13">
        <v>0</v>
      </c>
      <c r="E25" s="76" t="s">
        <v>45</v>
      </c>
      <c r="F25" s="14">
        <v>16535</v>
      </c>
      <c r="G25" s="11">
        <v>6433</v>
      </c>
    </row>
    <row r="26" spans="1:7" ht="14.1" customHeight="1" x14ac:dyDescent="0.2">
      <c r="A26" s="9">
        <v>21</v>
      </c>
      <c r="B26" s="12" t="s">
        <v>181</v>
      </c>
      <c r="C26" s="77">
        <v>61</v>
      </c>
      <c r="D26" s="13">
        <v>0</v>
      </c>
      <c r="E26" s="76" t="s">
        <v>45</v>
      </c>
      <c r="F26" s="14">
        <v>8940</v>
      </c>
      <c r="G26" s="11">
        <v>3313</v>
      </c>
    </row>
    <row r="27" spans="1:7" ht="14.1" customHeight="1" x14ac:dyDescent="0.2">
      <c r="A27" s="9">
        <v>22</v>
      </c>
      <c r="B27" s="12" t="s">
        <v>182</v>
      </c>
      <c r="C27" s="77">
        <v>180</v>
      </c>
      <c r="D27" s="13">
        <v>0</v>
      </c>
      <c r="E27" s="76" t="s">
        <v>45</v>
      </c>
      <c r="F27" s="14">
        <v>27795</v>
      </c>
      <c r="G27" s="11">
        <v>10334</v>
      </c>
    </row>
    <row r="28" spans="1:7" ht="14.1" customHeight="1" x14ac:dyDescent="0.2">
      <c r="A28" s="9">
        <v>23</v>
      </c>
      <c r="B28" s="12" t="s">
        <v>212</v>
      </c>
      <c r="C28" s="77">
        <v>116</v>
      </c>
      <c r="D28" s="13">
        <v>0</v>
      </c>
      <c r="E28" s="76" t="s">
        <v>45</v>
      </c>
      <c r="F28" s="14">
        <v>15439</v>
      </c>
      <c r="G28" s="11">
        <v>5963</v>
      </c>
    </row>
    <row r="29" spans="1:7" ht="14.1" customHeight="1" x14ac:dyDescent="0.2">
      <c r="A29" s="9">
        <v>24</v>
      </c>
      <c r="B29" s="12" t="s">
        <v>183</v>
      </c>
      <c r="C29" s="77">
        <v>81</v>
      </c>
      <c r="D29" s="13">
        <v>0</v>
      </c>
      <c r="E29" s="76" t="s">
        <v>45</v>
      </c>
      <c r="F29" s="14">
        <v>14064</v>
      </c>
      <c r="G29" s="11">
        <v>5123</v>
      </c>
    </row>
    <row r="30" spans="1:7" ht="14.1" customHeight="1" x14ac:dyDescent="0.2">
      <c r="A30" s="9">
        <v>25</v>
      </c>
      <c r="B30" s="12" t="s">
        <v>213</v>
      </c>
      <c r="C30" s="77">
        <v>62</v>
      </c>
      <c r="D30" s="13">
        <v>0</v>
      </c>
      <c r="E30" s="76" t="s">
        <v>45</v>
      </c>
      <c r="F30" s="14">
        <v>10321</v>
      </c>
      <c r="G30" s="11">
        <v>3839</v>
      </c>
    </row>
    <row r="31" spans="1:7" ht="14.1" customHeight="1" x14ac:dyDescent="0.2">
      <c r="A31" s="9">
        <v>26</v>
      </c>
      <c r="B31" s="12" t="s">
        <v>184</v>
      </c>
      <c r="C31" s="77">
        <v>127</v>
      </c>
      <c r="D31" s="13">
        <v>0</v>
      </c>
      <c r="E31" s="76" t="s">
        <v>45</v>
      </c>
      <c r="F31" s="14">
        <v>17417</v>
      </c>
      <c r="G31" s="11">
        <v>6422</v>
      </c>
    </row>
    <row r="32" spans="1:7" ht="14.1" customHeight="1" x14ac:dyDescent="0.2">
      <c r="A32" s="9">
        <v>27</v>
      </c>
      <c r="B32" s="43" t="s">
        <v>214</v>
      </c>
      <c r="C32" s="78">
        <v>60</v>
      </c>
      <c r="D32" s="79">
        <v>0</v>
      </c>
      <c r="E32" s="80" t="s">
        <v>45</v>
      </c>
      <c r="F32" s="81">
        <v>9186</v>
      </c>
      <c r="G32" s="11">
        <v>3574</v>
      </c>
    </row>
    <row r="33" spans="1:7" ht="14.1" customHeight="1" x14ac:dyDescent="0.2">
      <c r="A33" s="9">
        <v>28</v>
      </c>
      <c r="B33" s="12" t="s">
        <v>185</v>
      </c>
      <c r="C33" s="77">
        <v>131</v>
      </c>
      <c r="D33" s="13">
        <v>0</v>
      </c>
      <c r="E33" s="76" t="s">
        <v>45</v>
      </c>
      <c r="F33" s="14">
        <v>20252</v>
      </c>
      <c r="G33" s="11">
        <v>7539</v>
      </c>
    </row>
    <row r="34" spans="1:7" ht="14.1" customHeight="1" x14ac:dyDescent="0.2">
      <c r="A34" s="9">
        <v>29</v>
      </c>
      <c r="B34" s="12" t="s">
        <v>186</v>
      </c>
      <c r="C34" s="77">
        <v>81</v>
      </c>
      <c r="D34" s="13">
        <v>0</v>
      </c>
      <c r="E34" s="76" t="s">
        <v>45</v>
      </c>
      <c r="F34" s="14">
        <v>14382</v>
      </c>
      <c r="G34" s="11">
        <v>5131</v>
      </c>
    </row>
    <row r="35" spans="1:7" ht="14.1" customHeight="1" x14ac:dyDescent="0.2">
      <c r="A35" s="9">
        <v>30</v>
      </c>
      <c r="B35" s="12" t="s">
        <v>187</v>
      </c>
      <c r="C35" s="77">
        <v>81</v>
      </c>
      <c r="D35" s="13">
        <v>0</v>
      </c>
      <c r="E35" s="76" t="s">
        <v>45</v>
      </c>
      <c r="F35" s="14">
        <v>14338</v>
      </c>
      <c r="G35" s="11">
        <v>5113</v>
      </c>
    </row>
    <row r="36" spans="1:7" ht="14.1" customHeight="1" x14ac:dyDescent="0.2">
      <c r="A36" s="9">
        <v>31</v>
      </c>
      <c r="B36" s="12" t="s">
        <v>188</v>
      </c>
      <c r="C36" s="77">
        <v>81</v>
      </c>
      <c r="D36" s="13">
        <v>0</v>
      </c>
      <c r="E36" s="76" t="s">
        <v>45</v>
      </c>
      <c r="F36" s="14">
        <v>14338</v>
      </c>
      <c r="G36" s="11">
        <v>5113</v>
      </c>
    </row>
    <row r="37" spans="1:7" ht="14.1" customHeight="1" x14ac:dyDescent="0.2">
      <c r="A37" s="9">
        <v>32</v>
      </c>
      <c r="B37" s="12" t="s">
        <v>189</v>
      </c>
      <c r="C37" s="77">
        <v>81</v>
      </c>
      <c r="D37" s="13">
        <v>0</v>
      </c>
      <c r="E37" s="76" t="s">
        <v>45</v>
      </c>
      <c r="F37" s="14">
        <v>14213</v>
      </c>
      <c r="G37" s="11">
        <v>5084</v>
      </c>
    </row>
    <row r="38" spans="1:7" ht="14.1" customHeight="1" x14ac:dyDescent="0.2">
      <c r="A38" s="9">
        <v>33</v>
      </c>
      <c r="B38" s="12" t="s">
        <v>190</v>
      </c>
      <c r="C38" s="77">
        <v>83</v>
      </c>
      <c r="D38" s="13">
        <v>0</v>
      </c>
      <c r="E38" s="76" t="s">
        <v>45</v>
      </c>
      <c r="F38" s="14">
        <v>14335</v>
      </c>
      <c r="G38" s="11">
        <v>5113</v>
      </c>
    </row>
    <row r="39" spans="1:7" ht="14.1" customHeight="1" x14ac:dyDescent="0.2">
      <c r="A39" s="9">
        <v>34</v>
      </c>
      <c r="B39" s="12" t="s">
        <v>191</v>
      </c>
      <c r="C39" s="77">
        <v>81</v>
      </c>
      <c r="D39" s="13">
        <v>0</v>
      </c>
      <c r="E39" s="76" t="s">
        <v>45</v>
      </c>
      <c r="F39" s="14">
        <v>14286</v>
      </c>
      <c r="G39" s="11">
        <v>5101</v>
      </c>
    </row>
    <row r="40" spans="1:7" ht="14.1" customHeight="1" x14ac:dyDescent="0.2">
      <c r="A40" s="9">
        <v>35</v>
      </c>
      <c r="B40" s="12" t="s">
        <v>192</v>
      </c>
      <c r="C40" s="77">
        <v>81</v>
      </c>
      <c r="D40" s="13">
        <v>0</v>
      </c>
      <c r="E40" s="76" t="s">
        <v>45</v>
      </c>
      <c r="F40" s="14">
        <v>14286</v>
      </c>
      <c r="G40" s="11">
        <v>5101</v>
      </c>
    </row>
    <row r="41" spans="1:7" ht="14.1" customHeight="1" x14ac:dyDescent="0.2">
      <c r="A41" s="9">
        <v>36</v>
      </c>
      <c r="B41" s="12" t="s">
        <v>193</v>
      </c>
      <c r="C41" s="77">
        <v>80</v>
      </c>
      <c r="D41" s="13">
        <v>0</v>
      </c>
      <c r="E41" s="76" t="s">
        <v>45</v>
      </c>
      <c r="F41" s="14">
        <v>13980</v>
      </c>
      <c r="G41" s="11">
        <v>4966</v>
      </c>
    </row>
    <row r="42" spans="1:7" ht="14.1" customHeight="1" x14ac:dyDescent="0.2">
      <c r="A42" s="9">
        <v>37</v>
      </c>
      <c r="B42" s="12" t="s">
        <v>194</v>
      </c>
      <c r="C42" s="77">
        <v>80</v>
      </c>
      <c r="D42" s="13">
        <v>0</v>
      </c>
      <c r="E42" s="76" t="s">
        <v>45</v>
      </c>
      <c r="F42" s="14">
        <v>13833</v>
      </c>
      <c r="G42" s="11">
        <v>4931</v>
      </c>
    </row>
    <row r="43" spans="1:7" ht="14.1" customHeight="1" x14ac:dyDescent="0.2">
      <c r="A43" s="9">
        <v>38</v>
      </c>
      <c r="B43" s="12" t="s">
        <v>195</v>
      </c>
      <c r="C43" s="77">
        <v>81</v>
      </c>
      <c r="D43" s="13">
        <v>0</v>
      </c>
      <c r="E43" s="76" t="s">
        <v>45</v>
      </c>
      <c r="F43" s="14">
        <v>14012</v>
      </c>
      <c r="G43" s="11">
        <v>4978</v>
      </c>
    </row>
    <row r="44" spans="1:7" ht="14.1" customHeight="1" x14ac:dyDescent="0.2">
      <c r="A44" s="9">
        <v>39</v>
      </c>
      <c r="B44" s="12" t="s">
        <v>196</v>
      </c>
      <c r="C44" s="77">
        <v>96</v>
      </c>
      <c r="D44" s="13">
        <v>0</v>
      </c>
      <c r="E44" s="76" t="s">
        <v>45</v>
      </c>
      <c r="F44" s="14">
        <v>9344</v>
      </c>
      <c r="G44" s="11">
        <v>3635</v>
      </c>
    </row>
    <row r="45" spans="1:7" ht="14.1" customHeight="1" x14ac:dyDescent="0.2">
      <c r="A45" s="9">
        <v>40</v>
      </c>
      <c r="B45" s="12" t="s">
        <v>197</v>
      </c>
      <c r="C45" s="77">
        <v>36</v>
      </c>
      <c r="D45" s="13">
        <v>0</v>
      </c>
      <c r="E45" s="80" t="s">
        <v>45</v>
      </c>
      <c r="F45" s="14">
        <v>3586</v>
      </c>
      <c r="G45" s="11">
        <v>837</v>
      </c>
    </row>
    <row r="46" spans="1:7" ht="14.1" customHeight="1" x14ac:dyDescent="0.2">
      <c r="A46" s="9">
        <v>41</v>
      </c>
      <c r="B46" s="12" t="s">
        <v>198</v>
      </c>
      <c r="C46" s="77">
        <v>28</v>
      </c>
      <c r="D46" s="13">
        <v>0</v>
      </c>
      <c r="E46" s="76" t="s">
        <v>45</v>
      </c>
      <c r="F46" s="14">
        <v>2880</v>
      </c>
      <c r="G46" s="11">
        <v>1120</v>
      </c>
    </row>
    <row r="47" spans="1:7" ht="14.1" customHeight="1" x14ac:dyDescent="0.2">
      <c r="A47" s="9">
        <v>42</v>
      </c>
      <c r="B47" s="12" t="s">
        <v>199</v>
      </c>
      <c r="C47" s="77">
        <v>28</v>
      </c>
      <c r="D47" s="13">
        <v>0</v>
      </c>
      <c r="E47" s="76" t="s">
        <v>45</v>
      </c>
      <c r="F47" s="14">
        <v>2820</v>
      </c>
      <c r="G47" s="11">
        <v>1097</v>
      </c>
    </row>
    <row r="48" spans="1:7" ht="14.1" customHeight="1" x14ac:dyDescent="0.2">
      <c r="A48" s="9">
        <v>43</v>
      </c>
      <c r="B48" s="12" t="s">
        <v>201</v>
      </c>
      <c r="C48" s="77">
        <v>20</v>
      </c>
      <c r="D48" s="13">
        <v>0</v>
      </c>
      <c r="E48" s="76" t="s">
        <v>45</v>
      </c>
      <c r="F48" s="14">
        <v>2131</v>
      </c>
      <c r="G48" s="11">
        <v>829</v>
      </c>
    </row>
    <row r="49" spans="1:7" ht="14.1" customHeight="1" x14ac:dyDescent="0.2">
      <c r="A49" s="9">
        <v>44</v>
      </c>
      <c r="B49" s="12" t="s">
        <v>202</v>
      </c>
      <c r="C49" s="77">
        <v>20</v>
      </c>
      <c r="D49" s="13">
        <v>0</v>
      </c>
      <c r="E49" s="76" t="s">
        <v>45</v>
      </c>
      <c r="F49" s="14">
        <v>2129</v>
      </c>
      <c r="G49" s="11">
        <v>828</v>
      </c>
    </row>
    <row r="50" spans="1:7" ht="14.1" customHeight="1" x14ac:dyDescent="0.2">
      <c r="A50" s="9">
        <v>45</v>
      </c>
      <c r="B50" s="12" t="s">
        <v>203</v>
      </c>
      <c r="C50" s="77">
        <v>12</v>
      </c>
      <c r="D50" s="13">
        <v>0</v>
      </c>
      <c r="E50" s="76" t="s">
        <v>45</v>
      </c>
      <c r="F50" s="14">
        <v>1418</v>
      </c>
      <c r="G50" s="11">
        <v>551</v>
      </c>
    </row>
    <row r="51" spans="1:7" ht="14.1" customHeight="1" x14ac:dyDescent="0.2">
      <c r="A51" s="9">
        <v>46</v>
      </c>
      <c r="B51" s="12" t="s">
        <v>204</v>
      </c>
      <c r="C51" s="77">
        <v>11</v>
      </c>
      <c r="D51" s="13">
        <v>0</v>
      </c>
      <c r="E51" s="80" t="s">
        <v>45</v>
      </c>
      <c r="F51" s="14">
        <v>1441</v>
      </c>
      <c r="G51" s="11">
        <v>561</v>
      </c>
    </row>
    <row r="52" spans="1:7" ht="14.1" customHeight="1" x14ac:dyDescent="0.2">
      <c r="A52" s="9">
        <v>47</v>
      </c>
      <c r="B52" s="12" t="s">
        <v>236</v>
      </c>
      <c r="C52" s="77">
        <v>15</v>
      </c>
      <c r="D52" s="13">
        <v>0</v>
      </c>
      <c r="E52" s="80" t="s">
        <v>45</v>
      </c>
      <c r="F52" s="14">
        <v>2386</v>
      </c>
      <c r="G52" s="11">
        <v>557</v>
      </c>
    </row>
    <row r="53" spans="1:7" ht="14.1" customHeight="1" x14ac:dyDescent="0.2">
      <c r="A53" s="9">
        <v>48</v>
      </c>
      <c r="B53" s="12" t="s">
        <v>235</v>
      </c>
      <c r="C53" s="77">
        <v>16</v>
      </c>
      <c r="D53" s="82">
        <v>0</v>
      </c>
      <c r="E53" s="80" t="s">
        <v>45</v>
      </c>
      <c r="F53" s="14">
        <v>2696</v>
      </c>
      <c r="G53" s="11">
        <v>629</v>
      </c>
    </row>
    <row r="54" spans="1:7" ht="14.1" customHeight="1" x14ac:dyDescent="0.2">
      <c r="A54" s="9">
        <v>49</v>
      </c>
      <c r="B54" s="12" t="s">
        <v>240</v>
      </c>
      <c r="C54" s="77">
        <v>8</v>
      </c>
      <c r="D54" s="13">
        <v>0</v>
      </c>
      <c r="E54" s="76" t="s">
        <v>45</v>
      </c>
      <c r="F54" s="14">
        <v>1705</v>
      </c>
      <c r="G54" s="11">
        <v>398</v>
      </c>
    </row>
    <row r="55" spans="1:7" ht="14.1" customHeight="1" x14ac:dyDescent="0.2">
      <c r="A55" s="9">
        <v>50</v>
      </c>
      <c r="B55" s="12" t="s">
        <v>200</v>
      </c>
      <c r="C55" s="77">
        <v>207</v>
      </c>
      <c r="D55" s="13">
        <v>0</v>
      </c>
      <c r="E55" s="76" t="s">
        <v>45</v>
      </c>
      <c r="F55" s="14">
        <v>34624</v>
      </c>
      <c r="G55" s="11">
        <v>13011</v>
      </c>
    </row>
    <row r="56" spans="1:7" ht="14.1" customHeight="1" x14ac:dyDescent="0.2">
      <c r="A56" s="9">
        <v>51</v>
      </c>
      <c r="B56" s="12" t="s">
        <v>205</v>
      </c>
      <c r="C56" s="77">
        <v>63</v>
      </c>
      <c r="D56" s="13">
        <v>0</v>
      </c>
      <c r="E56" s="76" t="s">
        <v>45</v>
      </c>
      <c r="F56" s="14">
        <v>7986</v>
      </c>
      <c r="G56" s="11">
        <v>3102</v>
      </c>
    </row>
    <row r="57" spans="1:7" ht="14.1" customHeight="1" x14ac:dyDescent="0.2">
      <c r="A57" s="9">
        <v>52</v>
      </c>
      <c r="B57" s="12" t="s">
        <v>241</v>
      </c>
      <c r="C57" s="77">
        <v>27</v>
      </c>
      <c r="D57" s="13">
        <v>0</v>
      </c>
      <c r="E57" s="76" t="s">
        <v>45</v>
      </c>
      <c r="F57" s="14">
        <v>4446</v>
      </c>
      <c r="G57" s="11">
        <v>905</v>
      </c>
    </row>
    <row r="58" spans="1:7" ht="14.1" customHeight="1" thickBot="1" x14ac:dyDescent="0.25">
      <c r="A58" s="9">
        <v>53</v>
      </c>
      <c r="B58" s="12" t="s">
        <v>242</v>
      </c>
      <c r="C58" s="77">
        <v>34</v>
      </c>
      <c r="D58" s="13">
        <v>0</v>
      </c>
      <c r="E58" s="76" t="s">
        <v>45</v>
      </c>
      <c r="F58" s="14">
        <v>5962</v>
      </c>
      <c r="G58" s="11">
        <v>988</v>
      </c>
    </row>
    <row r="59" spans="1:7" ht="18" customHeight="1" thickBot="1" x14ac:dyDescent="0.25">
      <c r="A59" s="24" t="s">
        <v>143</v>
      </c>
      <c r="B59" s="25" t="s">
        <v>45</v>
      </c>
      <c r="C59" s="33">
        <f>SUM(C6:C58)</f>
        <v>5012</v>
      </c>
      <c r="D59" s="33">
        <f>SUM(D6:D58)</f>
        <v>0</v>
      </c>
      <c r="E59" s="34" t="s">
        <v>45</v>
      </c>
      <c r="F59" s="29">
        <f>SUM(F6:F58)</f>
        <v>743348</v>
      </c>
      <c r="G59" s="35">
        <f>SUM(G6:G58)</f>
        <v>274436</v>
      </c>
    </row>
    <row r="60" spans="1:7" x14ac:dyDescent="0.2">
      <c r="A60" s="1"/>
    </row>
    <row r="61" spans="1:7" x14ac:dyDescent="0.2">
      <c r="A61" s="1"/>
    </row>
    <row r="62" spans="1:7" x14ac:dyDescent="0.2">
      <c r="A62" s="1"/>
    </row>
    <row r="63" spans="1:7" x14ac:dyDescent="0.2">
      <c r="A63" s="1"/>
    </row>
    <row r="64" spans="1:7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zoomScale="110" zoomScaleNormal="110" workbookViewId="0">
      <selection sqref="A1:G1"/>
    </sheetView>
  </sheetViews>
  <sheetFormatPr defaultRowHeight="12.75" x14ac:dyDescent="0.2"/>
  <cols>
    <col min="2" max="2" width="14.7109375" customWidth="1"/>
    <col min="3" max="3" width="15.28515625" customWidth="1"/>
    <col min="4" max="4" width="15.42578125" customWidth="1"/>
    <col min="5" max="5" width="9.85546875" customWidth="1"/>
    <col min="6" max="7" width="10.7109375" customWidth="1"/>
  </cols>
  <sheetData>
    <row r="1" spans="1:8" x14ac:dyDescent="0.2">
      <c r="A1" s="131" t="s">
        <v>140</v>
      </c>
      <c r="B1" s="130"/>
      <c r="C1" s="130"/>
      <c r="D1" s="130"/>
      <c r="E1" s="130"/>
      <c r="F1" s="130"/>
      <c r="G1" s="130"/>
    </row>
    <row r="2" spans="1:8" x14ac:dyDescent="0.2">
      <c r="A2" s="4"/>
      <c r="B2" s="5"/>
      <c r="C2" s="5"/>
      <c r="D2" s="5"/>
      <c r="E2" s="5"/>
      <c r="F2" s="5"/>
      <c r="G2" s="5"/>
    </row>
    <row r="3" spans="1:8" x14ac:dyDescent="0.2">
      <c r="A3" s="6" t="s">
        <v>141</v>
      </c>
      <c r="B3" s="5"/>
      <c r="C3" s="5"/>
      <c r="D3" s="5"/>
      <c r="E3" s="5"/>
      <c r="F3" s="5"/>
      <c r="G3" s="5"/>
    </row>
    <row r="4" spans="1:8" ht="13.5" thickBot="1" x14ac:dyDescent="0.25">
      <c r="A4" s="4"/>
      <c r="B4" s="5"/>
      <c r="C4" s="5"/>
      <c r="D4" s="5"/>
      <c r="E4" s="5"/>
      <c r="F4" s="5"/>
      <c r="G4" s="5"/>
    </row>
    <row r="5" spans="1:8" ht="60.75" customHeight="1" thickBot="1" x14ac:dyDescent="0.25">
      <c r="A5" s="21" t="s">
        <v>157</v>
      </c>
      <c r="B5" s="22" t="s">
        <v>142</v>
      </c>
      <c r="C5" s="22" t="s">
        <v>136</v>
      </c>
      <c r="D5" s="22" t="s">
        <v>137</v>
      </c>
      <c r="E5" s="22" t="s">
        <v>138</v>
      </c>
      <c r="F5" s="22" t="s">
        <v>206</v>
      </c>
      <c r="G5" s="23" t="s">
        <v>139</v>
      </c>
      <c r="H5" s="8"/>
    </row>
    <row r="6" spans="1:8" ht="14.1" customHeight="1" x14ac:dyDescent="0.2">
      <c r="A6" s="18">
        <v>1</v>
      </c>
      <c r="B6" s="36" t="str">
        <f>VIII!B6</f>
        <v>00000001</v>
      </c>
      <c r="C6" s="10">
        <f>VIII!C6</f>
        <v>240</v>
      </c>
      <c r="D6" s="10">
        <f>VIII!D6</f>
        <v>0</v>
      </c>
      <c r="E6" s="31" t="str">
        <f>VIII!E6</f>
        <v>-</v>
      </c>
      <c r="F6" s="11">
        <f>VIII!F6</f>
        <v>31702</v>
      </c>
      <c r="G6" s="32">
        <f>VIII!G6</f>
        <v>12333</v>
      </c>
    </row>
    <row r="7" spans="1:8" ht="14.1" customHeight="1" x14ac:dyDescent="0.2">
      <c r="A7" s="9">
        <v>2</v>
      </c>
      <c r="B7" s="36" t="str">
        <f>VIII!B7</f>
        <v>00000002</v>
      </c>
      <c r="C7" s="13">
        <f>VIII!C7</f>
        <v>175</v>
      </c>
      <c r="D7" s="13">
        <f>VIII!D7</f>
        <v>0</v>
      </c>
      <c r="E7" s="15" t="str">
        <f>VIII!E7</f>
        <v>-</v>
      </c>
      <c r="F7" s="14">
        <f>VIII!F7</f>
        <v>28274</v>
      </c>
      <c r="G7" s="30">
        <f>VIII!G7</f>
        <v>10325</v>
      </c>
    </row>
    <row r="8" spans="1:8" ht="14.1" customHeight="1" x14ac:dyDescent="0.2">
      <c r="A8" s="9">
        <v>3</v>
      </c>
      <c r="B8" s="36" t="str">
        <f>VIII!B8</f>
        <v>00000003</v>
      </c>
      <c r="C8" s="13">
        <f>VIII!C8</f>
        <v>174</v>
      </c>
      <c r="D8" s="13">
        <f>VIII!D8</f>
        <v>0</v>
      </c>
      <c r="E8" s="15" t="str">
        <f>VIII!E8</f>
        <v>-</v>
      </c>
      <c r="F8" s="14">
        <f>VIII!F8</f>
        <v>26763</v>
      </c>
      <c r="G8" s="30">
        <f>VIII!G8</f>
        <v>9885</v>
      </c>
    </row>
    <row r="9" spans="1:8" ht="14.1" customHeight="1" x14ac:dyDescent="0.2">
      <c r="A9" s="9">
        <v>4</v>
      </c>
      <c r="B9" s="36" t="str">
        <f>VIII!B9</f>
        <v>00000004</v>
      </c>
      <c r="C9" s="13">
        <f>VIII!C9</f>
        <v>126</v>
      </c>
      <c r="D9" s="13">
        <f>VIII!D9</f>
        <v>0</v>
      </c>
      <c r="E9" s="15" t="str">
        <f>VIII!E9</f>
        <v>-</v>
      </c>
      <c r="F9" s="14">
        <f>VIII!F9</f>
        <v>22791</v>
      </c>
      <c r="G9" s="30">
        <f>VIII!G9</f>
        <v>8561</v>
      </c>
    </row>
    <row r="10" spans="1:8" ht="14.1" customHeight="1" x14ac:dyDescent="0.2">
      <c r="A10" s="9">
        <v>5</v>
      </c>
      <c r="B10" s="36" t="str">
        <f>VIII!B10</f>
        <v>00000005</v>
      </c>
      <c r="C10" s="13">
        <f>VIII!C10</f>
        <v>126</v>
      </c>
      <c r="D10" s="13">
        <f>VIII!D10</f>
        <v>0</v>
      </c>
      <c r="E10" s="15" t="str">
        <f>VIII!E10</f>
        <v>-</v>
      </c>
      <c r="F10" s="14">
        <f>VIII!F10</f>
        <v>20826</v>
      </c>
      <c r="G10" s="30">
        <f>VIII!G10</f>
        <v>8102</v>
      </c>
    </row>
    <row r="11" spans="1:8" ht="14.1" customHeight="1" x14ac:dyDescent="0.2">
      <c r="A11" s="9">
        <v>6</v>
      </c>
      <c r="B11" s="36" t="str">
        <f>VIII!B11</f>
        <v>00000006</v>
      </c>
      <c r="C11" s="13">
        <f>VIII!C11</f>
        <v>129</v>
      </c>
      <c r="D11" s="13">
        <f>VIII!D11</f>
        <v>0</v>
      </c>
      <c r="E11" s="15" t="str">
        <f>VIII!E11</f>
        <v>-</v>
      </c>
      <c r="F11" s="14">
        <f>VIII!F11</f>
        <v>22570</v>
      </c>
      <c r="G11" s="30">
        <f>VIII!G11</f>
        <v>8509</v>
      </c>
    </row>
    <row r="12" spans="1:8" ht="14.1" customHeight="1" x14ac:dyDescent="0.2">
      <c r="A12" s="9">
        <v>7</v>
      </c>
      <c r="B12" s="36" t="str">
        <f>VIII!B12</f>
        <v>00000007</v>
      </c>
      <c r="C12" s="13">
        <f>VIII!C12</f>
        <v>91</v>
      </c>
      <c r="D12" s="13">
        <f>VIII!D12</f>
        <v>0</v>
      </c>
      <c r="E12" s="15" t="str">
        <f>VIII!E12</f>
        <v>-</v>
      </c>
      <c r="F12" s="14">
        <f>VIII!F12</f>
        <v>15155</v>
      </c>
      <c r="G12" s="30">
        <f>VIII!G12</f>
        <v>5699</v>
      </c>
    </row>
    <row r="13" spans="1:8" ht="14.1" customHeight="1" x14ac:dyDescent="0.2">
      <c r="A13" s="9">
        <v>8</v>
      </c>
      <c r="B13" s="36" t="str">
        <f>VIII!B13</f>
        <v>00000008</v>
      </c>
      <c r="C13" s="13">
        <f>VIII!C13</f>
        <v>176</v>
      </c>
      <c r="D13" s="13">
        <f>VIII!D13</f>
        <v>0</v>
      </c>
      <c r="E13" s="15" t="str">
        <f>VIII!E13</f>
        <v>-</v>
      </c>
      <c r="F13" s="14">
        <f>VIII!F13</f>
        <v>22144</v>
      </c>
      <c r="G13" s="30">
        <f>VIII!G13</f>
        <v>8323</v>
      </c>
    </row>
    <row r="14" spans="1:8" ht="14.1" customHeight="1" x14ac:dyDescent="0.2">
      <c r="A14" s="9">
        <v>9</v>
      </c>
      <c r="B14" s="36" t="str">
        <f>VIII!B14</f>
        <v>00000009</v>
      </c>
      <c r="C14" s="13">
        <f>VIII!C14</f>
        <v>174</v>
      </c>
      <c r="D14" s="13">
        <f>VIII!D14</f>
        <v>0</v>
      </c>
      <c r="E14" s="15" t="str">
        <f>VIII!E14</f>
        <v>-</v>
      </c>
      <c r="F14" s="14">
        <f>VIII!F14</f>
        <v>26973</v>
      </c>
      <c r="G14" s="30">
        <f>VIII!G14</f>
        <v>9965</v>
      </c>
    </row>
    <row r="15" spans="1:8" ht="14.1" customHeight="1" x14ac:dyDescent="0.2">
      <c r="A15" s="9">
        <v>10</v>
      </c>
      <c r="B15" s="36" t="str">
        <f>VIII!B15</f>
        <v>00000010</v>
      </c>
      <c r="C15" s="13">
        <f>VIII!C15</f>
        <v>91</v>
      </c>
      <c r="D15" s="13">
        <f>VIII!D15</f>
        <v>0</v>
      </c>
      <c r="E15" s="15" t="str">
        <f>VIII!E15</f>
        <v>-</v>
      </c>
      <c r="F15" s="14">
        <f>VIII!F15</f>
        <v>8786</v>
      </c>
      <c r="G15" s="30">
        <f>VIII!G15</f>
        <v>3363</v>
      </c>
    </row>
    <row r="16" spans="1:8" ht="14.1" customHeight="1" x14ac:dyDescent="0.2">
      <c r="A16" s="9">
        <v>11</v>
      </c>
      <c r="B16" s="36" t="str">
        <f>VIII!B16</f>
        <v>00000011</v>
      </c>
      <c r="C16" s="13">
        <f>VIII!C16</f>
        <v>174</v>
      </c>
      <c r="D16" s="13">
        <f>VIII!D16</f>
        <v>0</v>
      </c>
      <c r="E16" s="15" t="str">
        <f>VIII!E16</f>
        <v>-</v>
      </c>
      <c r="F16" s="14">
        <f>VIII!F16</f>
        <v>23471</v>
      </c>
      <c r="G16" s="30">
        <f>VIII!G16</f>
        <v>9131</v>
      </c>
    </row>
    <row r="17" spans="1:7" ht="14.1" customHeight="1" x14ac:dyDescent="0.2">
      <c r="A17" s="9">
        <v>12</v>
      </c>
      <c r="B17" s="36" t="str">
        <f>VIII!B17</f>
        <v>00000012</v>
      </c>
      <c r="C17" s="13">
        <f>VIII!C17</f>
        <v>81</v>
      </c>
      <c r="D17" s="13">
        <f>VIII!D17</f>
        <v>0</v>
      </c>
      <c r="E17" s="15" t="str">
        <f>VIII!E17</f>
        <v>-</v>
      </c>
      <c r="F17" s="14">
        <f>VIII!F17</f>
        <v>11188</v>
      </c>
      <c r="G17" s="30">
        <f>VIII!G17</f>
        <v>4237</v>
      </c>
    </row>
    <row r="18" spans="1:7" ht="14.1" customHeight="1" x14ac:dyDescent="0.2">
      <c r="A18" s="9">
        <v>13</v>
      </c>
      <c r="B18" s="36" t="str">
        <f>VIII!B18</f>
        <v>00000013</v>
      </c>
      <c r="C18" s="13">
        <f>VIII!C18</f>
        <v>77</v>
      </c>
      <c r="D18" s="13">
        <f>VIII!D18</f>
        <v>0</v>
      </c>
      <c r="E18" s="15" t="str">
        <f>VIII!E18</f>
        <v>-</v>
      </c>
      <c r="F18" s="14">
        <f>VIII!F18</f>
        <v>11213</v>
      </c>
      <c r="G18" s="30">
        <f>VIII!G18</f>
        <v>4238</v>
      </c>
    </row>
    <row r="19" spans="1:7" ht="14.1" customHeight="1" x14ac:dyDescent="0.2">
      <c r="A19" s="9">
        <v>14</v>
      </c>
      <c r="B19" s="36" t="str">
        <f>VIII!B19</f>
        <v>00000014</v>
      </c>
      <c r="C19" s="13">
        <f>VIII!C19</f>
        <v>79</v>
      </c>
      <c r="D19" s="13">
        <f>VIII!D19</f>
        <v>0</v>
      </c>
      <c r="E19" s="15" t="str">
        <f>VIII!E19</f>
        <v>-</v>
      </c>
      <c r="F19" s="14">
        <f>VIII!F19</f>
        <v>11296</v>
      </c>
      <c r="G19" s="30">
        <f>VIII!G19</f>
        <v>4270</v>
      </c>
    </row>
    <row r="20" spans="1:7" ht="14.1" customHeight="1" x14ac:dyDescent="0.2">
      <c r="A20" s="9">
        <v>15</v>
      </c>
      <c r="B20" s="36" t="str">
        <f>VIII!B20</f>
        <v>00000015</v>
      </c>
      <c r="C20" s="13">
        <f>VIII!C20</f>
        <v>123</v>
      </c>
      <c r="D20" s="13">
        <f>VIII!D20</f>
        <v>0</v>
      </c>
      <c r="E20" s="15" t="str">
        <f>VIII!E20</f>
        <v>-</v>
      </c>
      <c r="F20" s="14">
        <f>VIII!F20</f>
        <v>15798</v>
      </c>
      <c r="G20" s="30">
        <f>VIII!G20</f>
        <v>6134</v>
      </c>
    </row>
    <row r="21" spans="1:7" ht="14.1" customHeight="1" x14ac:dyDescent="0.2">
      <c r="A21" s="9">
        <v>16</v>
      </c>
      <c r="B21" s="36" t="str">
        <f>VIII!B21</f>
        <v>00000016</v>
      </c>
      <c r="C21" s="13">
        <f>VIII!C21</f>
        <v>174</v>
      </c>
      <c r="D21" s="13">
        <f>VIII!D21</f>
        <v>0</v>
      </c>
      <c r="E21" s="15" t="str">
        <f>VIII!E21</f>
        <v>-</v>
      </c>
      <c r="F21" s="14">
        <f>VIII!F21</f>
        <v>23563</v>
      </c>
      <c r="G21" s="30">
        <f>VIII!G21</f>
        <v>9167</v>
      </c>
    </row>
    <row r="22" spans="1:7" ht="14.1" customHeight="1" x14ac:dyDescent="0.2">
      <c r="A22" s="9">
        <v>17</v>
      </c>
      <c r="B22" s="36" t="str">
        <f>VIII!B22</f>
        <v>00000017</v>
      </c>
      <c r="C22" s="13">
        <f>VIII!C22</f>
        <v>180</v>
      </c>
      <c r="D22" s="13">
        <f>VIII!D22</f>
        <v>0</v>
      </c>
      <c r="E22" s="15" t="str">
        <f>VIII!E22</f>
        <v>-</v>
      </c>
      <c r="F22" s="14">
        <f>VIII!F22</f>
        <v>27702</v>
      </c>
      <c r="G22" s="30">
        <f>VIII!G22</f>
        <v>10208</v>
      </c>
    </row>
    <row r="23" spans="1:7" ht="14.1" customHeight="1" x14ac:dyDescent="0.2">
      <c r="A23" s="9">
        <v>18</v>
      </c>
      <c r="B23" s="36" t="str">
        <f>VIII!B23</f>
        <v>00000018</v>
      </c>
      <c r="C23" s="13">
        <f>VIII!C23</f>
        <v>56</v>
      </c>
      <c r="D23" s="13">
        <f>VIII!D23</f>
        <v>0</v>
      </c>
      <c r="E23" s="15" t="str">
        <f>VIII!E23</f>
        <v>-</v>
      </c>
      <c r="F23" s="14">
        <f>VIII!F23</f>
        <v>8872</v>
      </c>
      <c r="G23" s="30">
        <f>VIII!G23</f>
        <v>3324</v>
      </c>
    </row>
    <row r="24" spans="1:7" ht="14.1" customHeight="1" x14ac:dyDescent="0.2">
      <c r="A24" s="9">
        <v>19</v>
      </c>
      <c r="B24" s="36" t="str">
        <f>VIII!B24</f>
        <v>00000019</v>
      </c>
      <c r="C24" s="13">
        <f>VIII!C24</f>
        <v>202</v>
      </c>
      <c r="D24" s="13">
        <f>VIII!D24</f>
        <v>0</v>
      </c>
      <c r="E24" s="15" t="str">
        <f>VIII!E24</f>
        <v>-</v>
      </c>
      <c r="F24" s="14">
        <f>VIII!F24</f>
        <v>16755</v>
      </c>
      <c r="G24" s="30">
        <f>VIII!G24</f>
        <v>6443</v>
      </c>
    </row>
    <row r="25" spans="1:7" ht="14.1" customHeight="1" x14ac:dyDescent="0.2">
      <c r="A25" s="9">
        <v>20</v>
      </c>
      <c r="B25" s="36" t="str">
        <f>VIII!B25</f>
        <v>00000020</v>
      </c>
      <c r="C25" s="13">
        <f>VIII!C25</f>
        <v>115</v>
      </c>
      <c r="D25" s="13">
        <f>VIII!D25</f>
        <v>0</v>
      </c>
      <c r="E25" s="15" t="str">
        <f>VIII!E25</f>
        <v>-</v>
      </c>
      <c r="F25" s="14">
        <f>VIII!F25</f>
        <v>16535</v>
      </c>
      <c r="G25" s="30">
        <f>VIII!G25</f>
        <v>6433</v>
      </c>
    </row>
    <row r="26" spans="1:7" ht="14.1" customHeight="1" x14ac:dyDescent="0.2">
      <c r="A26" s="9">
        <v>21</v>
      </c>
      <c r="B26" s="36" t="str">
        <f>VIII!B26</f>
        <v>00000021</v>
      </c>
      <c r="C26" s="13">
        <f>VIII!C26</f>
        <v>61</v>
      </c>
      <c r="D26" s="13">
        <f>VIII!D26</f>
        <v>0</v>
      </c>
      <c r="E26" s="15" t="str">
        <f>VIII!E26</f>
        <v>-</v>
      </c>
      <c r="F26" s="14">
        <f>VIII!F26</f>
        <v>8940</v>
      </c>
      <c r="G26" s="30">
        <f>VIII!G26</f>
        <v>3313</v>
      </c>
    </row>
    <row r="27" spans="1:7" ht="14.1" customHeight="1" x14ac:dyDescent="0.2">
      <c r="A27" s="9">
        <v>22</v>
      </c>
      <c r="B27" s="36" t="str">
        <f>VIII!B27</f>
        <v>00000022</v>
      </c>
      <c r="C27" s="13">
        <f>VIII!C27</f>
        <v>180</v>
      </c>
      <c r="D27" s="13">
        <f>VIII!D27</f>
        <v>0</v>
      </c>
      <c r="E27" s="15" t="str">
        <f>VIII!E27</f>
        <v>-</v>
      </c>
      <c r="F27" s="14">
        <f>VIII!F27</f>
        <v>27795</v>
      </c>
      <c r="G27" s="30">
        <f>VIII!G27</f>
        <v>10334</v>
      </c>
    </row>
    <row r="28" spans="1:7" ht="14.1" customHeight="1" x14ac:dyDescent="0.2">
      <c r="A28" s="9">
        <v>23</v>
      </c>
      <c r="B28" s="36" t="str">
        <f>VIII!B28</f>
        <v>00000023</v>
      </c>
      <c r="C28" s="13">
        <f>VIII!C28</f>
        <v>116</v>
      </c>
      <c r="D28" s="13">
        <f>VIII!D28</f>
        <v>0</v>
      </c>
      <c r="E28" s="15" t="str">
        <f>VIII!E28</f>
        <v>-</v>
      </c>
      <c r="F28" s="14">
        <f>VIII!F28</f>
        <v>15439</v>
      </c>
      <c r="G28" s="30">
        <f>VIII!G28</f>
        <v>5963</v>
      </c>
    </row>
    <row r="29" spans="1:7" ht="14.1" customHeight="1" x14ac:dyDescent="0.2">
      <c r="A29" s="9">
        <v>24</v>
      </c>
      <c r="B29" s="36" t="str">
        <f>VIII!B29</f>
        <v>00000024</v>
      </c>
      <c r="C29" s="13">
        <f>VIII!C29</f>
        <v>81</v>
      </c>
      <c r="D29" s="13">
        <f>VIII!D29</f>
        <v>0</v>
      </c>
      <c r="E29" s="15" t="str">
        <f>VIII!E29</f>
        <v>-</v>
      </c>
      <c r="F29" s="14">
        <f>VIII!F29</f>
        <v>14064</v>
      </c>
      <c r="G29" s="30">
        <f>VIII!G29</f>
        <v>5123</v>
      </c>
    </row>
    <row r="30" spans="1:7" ht="14.1" customHeight="1" x14ac:dyDescent="0.2">
      <c r="A30" s="9">
        <v>25</v>
      </c>
      <c r="B30" s="36" t="str">
        <f>VIII!B30</f>
        <v>00000025</v>
      </c>
      <c r="C30" s="13">
        <f>VIII!C30</f>
        <v>62</v>
      </c>
      <c r="D30" s="13">
        <f>VIII!D30</f>
        <v>0</v>
      </c>
      <c r="E30" s="15" t="str">
        <f>VIII!E30</f>
        <v>-</v>
      </c>
      <c r="F30" s="14">
        <f>VIII!F30</f>
        <v>10321</v>
      </c>
      <c r="G30" s="30">
        <f>VIII!G30</f>
        <v>3839</v>
      </c>
    </row>
    <row r="31" spans="1:7" ht="14.1" customHeight="1" x14ac:dyDescent="0.2">
      <c r="A31" s="9">
        <v>26</v>
      </c>
      <c r="B31" s="36" t="str">
        <f>VIII!B31</f>
        <v>00000026</v>
      </c>
      <c r="C31" s="13">
        <f>VIII!C31</f>
        <v>127</v>
      </c>
      <c r="D31" s="13">
        <f>VIII!D31</f>
        <v>0</v>
      </c>
      <c r="E31" s="15" t="str">
        <f>VIII!E31</f>
        <v>-</v>
      </c>
      <c r="F31" s="14">
        <f>VIII!F31</f>
        <v>17417</v>
      </c>
      <c r="G31" s="30">
        <f>VIII!G31</f>
        <v>6422</v>
      </c>
    </row>
    <row r="32" spans="1:7" ht="14.1" customHeight="1" x14ac:dyDescent="0.2">
      <c r="A32" s="9">
        <v>27</v>
      </c>
      <c r="B32" s="36" t="str">
        <f>VIII!B32</f>
        <v>00000027</v>
      </c>
      <c r="C32" s="13">
        <f>VIII!C32</f>
        <v>60</v>
      </c>
      <c r="D32" s="13">
        <f>VIII!D32</f>
        <v>0</v>
      </c>
      <c r="E32" s="15" t="str">
        <f>VIII!E32</f>
        <v>-</v>
      </c>
      <c r="F32" s="14">
        <f>VIII!F32</f>
        <v>9186</v>
      </c>
      <c r="G32" s="30">
        <f>VIII!G32</f>
        <v>3574</v>
      </c>
    </row>
    <row r="33" spans="1:7" ht="14.1" customHeight="1" x14ac:dyDescent="0.2">
      <c r="A33" s="9">
        <v>28</v>
      </c>
      <c r="B33" s="36" t="str">
        <f>VIII!B33</f>
        <v>00000028</v>
      </c>
      <c r="C33" s="13">
        <f>VIII!C33</f>
        <v>131</v>
      </c>
      <c r="D33" s="13">
        <f>VIII!D33</f>
        <v>0</v>
      </c>
      <c r="E33" s="15" t="str">
        <f>VIII!E33</f>
        <v>-</v>
      </c>
      <c r="F33" s="14">
        <f>VIII!F33</f>
        <v>20252</v>
      </c>
      <c r="G33" s="30">
        <f>VIII!G33</f>
        <v>7539</v>
      </c>
    </row>
    <row r="34" spans="1:7" ht="14.1" customHeight="1" x14ac:dyDescent="0.2">
      <c r="A34" s="9">
        <v>29</v>
      </c>
      <c r="B34" s="36" t="str">
        <f>VIII!B34</f>
        <v>00000029</v>
      </c>
      <c r="C34" s="13">
        <f>VIII!C34</f>
        <v>81</v>
      </c>
      <c r="D34" s="13">
        <f>VIII!D34</f>
        <v>0</v>
      </c>
      <c r="E34" s="15" t="str">
        <f>VIII!E34</f>
        <v>-</v>
      </c>
      <c r="F34" s="14">
        <f>VIII!F34</f>
        <v>14382</v>
      </c>
      <c r="G34" s="30">
        <f>VIII!G34</f>
        <v>5131</v>
      </c>
    </row>
    <row r="35" spans="1:7" ht="14.1" customHeight="1" x14ac:dyDescent="0.2">
      <c r="A35" s="9">
        <v>30</v>
      </c>
      <c r="B35" s="36" t="str">
        <f>VIII!B35</f>
        <v>00000030</v>
      </c>
      <c r="C35" s="13">
        <f>VIII!C35</f>
        <v>81</v>
      </c>
      <c r="D35" s="13">
        <f>VIII!D35</f>
        <v>0</v>
      </c>
      <c r="E35" s="15" t="str">
        <f>VIII!E35</f>
        <v>-</v>
      </c>
      <c r="F35" s="14">
        <f>VIII!F35</f>
        <v>14338</v>
      </c>
      <c r="G35" s="30">
        <f>VIII!G35</f>
        <v>5113</v>
      </c>
    </row>
    <row r="36" spans="1:7" ht="14.1" customHeight="1" x14ac:dyDescent="0.2">
      <c r="A36" s="9">
        <v>31</v>
      </c>
      <c r="B36" s="36" t="str">
        <f>VIII!B36</f>
        <v>00000031</v>
      </c>
      <c r="C36" s="13">
        <f>VIII!C36</f>
        <v>81</v>
      </c>
      <c r="D36" s="13">
        <f>VIII!D36</f>
        <v>0</v>
      </c>
      <c r="E36" s="15" t="str">
        <f>VIII!E36</f>
        <v>-</v>
      </c>
      <c r="F36" s="14">
        <f>VIII!F36</f>
        <v>14338</v>
      </c>
      <c r="G36" s="30">
        <f>VIII!G36</f>
        <v>5113</v>
      </c>
    </row>
    <row r="37" spans="1:7" ht="14.1" customHeight="1" x14ac:dyDescent="0.2">
      <c r="A37" s="9">
        <v>32</v>
      </c>
      <c r="B37" s="36" t="str">
        <f>VIII!B37</f>
        <v>00000032</v>
      </c>
      <c r="C37" s="13">
        <f>VIII!C37</f>
        <v>81</v>
      </c>
      <c r="D37" s="13">
        <f>VIII!D37</f>
        <v>0</v>
      </c>
      <c r="E37" s="15" t="str">
        <f>VIII!E37</f>
        <v>-</v>
      </c>
      <c r="F37" s="14">
        <f>VIII!F37</f>
        <v>14213</v>
      </c>
      <c r="G37" s="30">
        <f>VIII!G37</f>
        <v>5084</v>
      </c>
    </row>
    <row r="38" spans="1:7" ht="14.1" customHeight="1" x14ac:dyDescent="0.2">
      <c r="A38" s="9">
        <v>33</v>
      </c>
      <c r="B38" s="36" t="str">
        <f>VIII!B38</f>
        <v>00000033</v>
      </c>
      <c r="C38" s="13">
        <f>VIII!C38</f>
        <v>83</v>
      </c>
      <c r="D38" s="13">
        <f>VIII!D38</f>
        <v>0</v>
      </c>
      <c r="E38" s="15" t="str">
        <f>VIII!E38</f>
        <v>-</v>
      </c>
      <c r="F38" s="14">
        <f>VIII!F38</f>
        <v>14335</v>
      </c>
      <c r="G38" s="30">
        <f>VIII!G38</f>
        <v>5113</v>
      </c>
    </row>
    <row r="39" spans="1:7" ht="14.1" customHeight="1" x14ac:dyDescent="0.2">
      <c r="A39" s="9">
        <v>34</v>
      </c>
      <c r="B39" s="36" t="str">
        <f>VIII!B39</f>
        <v>00000034</v>
      </c>
      <c r="C39" s="13">
        <f>VIII!C39</f>
        <v>81</v>
      </c>
      <c r="D39" s="13">
        <f>VIII!D39</f>
        <v>0</v>
      </c>
      <c r="E39" s="15" t="str">
        <f>VIII!E39</f>
        <v>-</v>
      </c>
      <c r="F39" s="14">
        <f>VIII!F39</f>
        <v>14286</v>
      </c>
      <c r="G39" s="30">
        <f>VIII!G39</f>
        <v>5101</v>
      </c>
    </row>
    <row r="40" spans="1:7" ht="14.1" customHeight="1" x14ac:dyDescent="0.2">
      <c r="A40" s="9">
        <v>35</v>
      </c>
      <c r="B40" s="36" t="str">
        <f>VIII!B40</f>
        <v>00000035</v>
      </c>
      <c r="C40" s="13">
        <f>VIII!C40</f>
        <v>81</v>
      </c>
      <c r="D40" s="13">
        <f>VIII!D40</f>
        <v>0</v>
      </c>
      <c r="E40" s="15" t="str">
        <f>VIII!E40</f>
        <v>-</v>
      </c>
      <c r="F40" s="14">
        <f>VIII!F40</f>
        <v>14286</v>
      </c>
      <c r="G40" s="30">
        <f>VIII!G40</f>
        <v>5101</v>
      </c>
    </row>
    <row r="41" spans="1:7" ht="14.1" customHeight="1" x14ac:dyDescent="0.2">
      <c r="A41" s="9">
        <v>36</v>
      </c>
      <c r="B41" s="36" t="str">
        <f>VIII!B41</f>
        <v>00000036</v>
      </c>
      <c r="C41" s="13">
        <f>VIII!C41</f>
        <v>80</v>
      </c>
      <c r="D41" s="13">
        <f>VIII!D41</f>
        <v>0</v>
      </c>
      <c r="E41" s="15" t="str">
        <f>VIII!E41</f>
        <v>-</v>
      </c>
      <c r="F41" s="14">
        <f>VIII!F41</f>
        <v>13980</v>
      </c>
      <c r="G41" s="30">
        <f>VIII!G41</f>
        <v>4966</v>
      </c>
    </row>
    <row r="42" spans="1:7" ht="14.1" customHeight="1" x14ac:dyDescent="0.2">
      <c r="A42" s="9">
        <v>37</v>
      </c>
      <c r="B42" s="36" t="str">
        <f>VIII!B42</f>
        <v>00000037</v>
      </c>
      <c r="C42" s="13">
        <f>VIII!C42</f>
        <v>80</v>
      </c>
      <c r="D42" s="13">
        <f>VIII!D42</f>
        <v>0</v>
      </c>
      <c r="E42" s="15" t="str">
        <f>VIII!E42</f>
        <v>-</v>
      </c>
      <c r="F42" s="14">
        <f>VIII!F42</f>
        <v>13833</v>
      </c>
      <c r="G42" s="30">
        <f>VIII!G42</f>
        <v>4931</v>
      </c>
    </row>
    <row r="43" spans="1:7" ht="14.1" customHeight="1" x14ac:dyDescent="0.2">
      <c r="A43" s="9">
        <v>38</v>
      </c>
      <c r="B43" s="36" t="str">
        <f>VIII!B43</f>
        <v>00000038</v>
      </c>
      <c r="C43" s="13">
        <f>VIII!C43</f>
        <v>81</v>
      </c>
      <c r="D43" s="13">
        <f>VIII!D43</f>
        <v>0</v>
      </c>
      <c r="E43" s="15" t="str">
        <f>VIII!E43</f>
        <v>-</v>
      </c>
      <c r="F43" s="14">
        <f>VIII!F43</f>
        <v>14012</v>
      </c>
      <c r="G43" s="30">
        <f>VIII!G43</f>
        <v>4978</v>
      </c>
    </row>
    <row r="44" spans="1:7" ht="14.1" customHeight="1" x14ac:dyDescent="0.2">
      <c r="A44" s="9">
        <v>39</v>
      </c>
      <c r="B44" s="36" t="str">
        <f>VIII!B44</f>
        <v>00000039</v>
      </c>
      <c r="C44" s="13">
        <f>VIII!C44</f>
        <v>96</v>
      </c>
      <c r="D44" s="13">
        <f>VIII!D44</f>
        <v>0</v>
      </c>
      <c r="E44" s="15" t="str">
        <f>VIII!E44</f>
        <v>-</v>
      </c>
      <c r="F44" s="14">
        <f>VIII!F44</f>
        <v>9344</v>
      </c>
      <c r="G44" s="30">
        <f>VIII!G44</f>
        <v>3635</v>
      </c>
    </row>
    <row r="45" spans="1:7" ht="14.1" customHeight="1" x14ac:dyDescent="0.2">
      <c r="A45" s="9">
        <v>40</v>
      </c>
      <c r="B45" s="36" t="str">
        <f>VIII!B45</f>
        <v>00000040</v>
      </c>
      <c r="C45" s="13">
        <f>VIII!C45</f>
        <v>36</v>
      </c>
      <c r="D45" s="13">
        <f>VIII!D45</f>
        <v>0</v>
      </c>
      <c r="E45" s="15" t="str">
        <f>VIII!E45</f>
        <v>-</v>
      </c>
      <c r="F45" s="14">
        <f>VIII!F45</f>
        <v>3586</v>
      </c>
      <c r="G45" s="30">
        <f>VIII!G45</f>
        <v>837</v>
      </c>
    </row>
    <row r="46" spans="1:7" ht="14.1" customHeight="1" x14ac:dyDescent="0.2">
      <c r="A46" s="9">
        <v>41</v>
      </c>
      <c r="B46" s="36" t="str">
        <f>VIII!B46</f>
        <v>00000041</v>
      </c>
      <c r="C46" s="13">
        <f>VIII!C46</f>
        <v>28</v>
      </c>
      <c r="D46" s="13">
        <f>VIII!D46</f>
        <v>0</v>
      </c>
      <c r="E46" s="15" t="str">
        <f>VIII!E46</f>
        <v>-</v>
      </c>
      <c r="F46" s="14">
        <f>VIII!F46</f>
        <v>2880</v>
      </c>
      <c r="G46" s="30">
        <f>VIII!G46</f>
        <v>1120</v>
      </c>
    </row>
    <row r="47" spans="1:7" ht="14.1" customHeight="1" x14ac:dyDescent="0.2">
      <c r="A47" s="9">
        <v>42</v>
      </c>
      <c r="B47" s="36" t="str">
        <f>VIII!B47</f>
        <v>00000042</v>
      </c>
      <c r="C47" s="13">
        <f>VIII!C47</f>
        <v>28</v>
      </c>
      <c r="D47" s="13">
        <f>VIII!D47</f>
        <v>0</v>
      </c>
      <c r="E47" s="15" t="str">
        <f>VIII!E47</f>
        <v>-</v>
      </c>
      <c r="F47" s="14">
        <f>VIII!F47</f>
        <v>2820</v>
      </c>
      <c r="G47" s="30">
        <f>VIII!G47</f>
        <v>1097</v>
      </c>
    </row>
    <row r="48" spans="1:7" ht="14.1" customHeight="1" x14ac:dyDescent="0.2">
      <c r="A48" s="9">
        <v>43</v>
      </c>
      <c r="B48" s="36" t="str">
        <f>VIII!B48</f>
        <v>00000043</v>
      </c>
      <c r="C48" s="13">
        <f>VIII!C48</f>
        <v>20</v>
      </c>
      <c r="D48" s="13">
        <f>VIII!D48</f>
        <v>0</v>
      </c>
      <c r="E48" s="15" t="str">
        <f>VIII!E48</f>
        <v>-</v>
      </c>
      <c r="F48" s="14">
        <f>VIII!F48</f>
        <v>2131</v>
      </c>
      <c r="G48" s="30">
        <f>VIII!G48</f>
        <v>829</v>
      </c>
    </row>
    <row r="49" spans="1:7" ht="14.1" customHeight="1" x14ac:dyDescent="0.2">
      <c r="A49" s="9">
        <v>44</v>
      </c>
      <c r="B49" s="36" t="str">
        <f>VIII!B49</f>
        <v>00000044</v>
      </c>
      <c r="C49" s="13">
        <f>VIII!C49</f>
        <v>20</v>
      </c>
      <c r="D49" s="13">
        <f>VIII!D49</f>
        <v>0</v>
      </c>
      <c r="E49" s="15" t="str">
        <f>VIII!E49</f>
        <v>-</v>
      </c>
      <c r="F49" s="14">
        <f>VIII!F49</f>
        <v>2129</v>
      </c>
      <c r="G49" s="30">
        <f>VIII!G49</f>
        <v>828</v>
      </c>
    </row>
    <row r="50" spans="1:7" ht="14.1" customHeight="1" x14ac:dyDescent="0.2">
      <c r="A50" s="9">
        <v>45</v>
      </c>
      <c r="B50" s="36" t="str">
        <f>VIII!B50</f>
        <v>00000045</v>
      </c>
      <c r="C50" s="13">
        <f>VIII!C50</f>
        <v>12</v>
      </c>
      <c r="D50" s="13">
        <f>VIII!D50</f>
        <v>0</v>
      </c>
      <c r="E50" s="15" t="str">
        <f>VIII!E50</f>
        <v>-</v>
      </c>
      <c r="F50" s="14">
        <f>VIII!F50</f>
        <v>1418</v>
      </c>
      <c r="G50" s="30">
        <f>VIII!G50</f>
        <v>551</v>
      </c>
    </row>
    <row r="51" spans="1:7" ht="14.1" customHeight="1" x14ac:dyDescent="0.2">
      <c r="A51" s="9">
        <v>46</v>
      </c>
      <c r="B51" s="36" t="str">
        <f>VIII!B51</f>
        <v>00000046</v>
      </c>
      <c r="C51" s="13">
        <f>VIII!C51</f>
        <v>11</v>
      </c>
      <c r="D51" s="13">
        <f>VIII!D51</f>
        <v>0</v>
      </c>
      <c r="E51" s="15" t="str">
        <f>VIII!E51</f>
        <v>-</v>
      </c>
      <c r="F51" s="14">
        <f>VIII!F51</f>
        <v>1441</v>
      </c>
      <c r="G51" s="30">
        <f>VIII!G51</f>
        <v>561</v>
      </c>
    </row>
    <row r="52" spans="1:7" ht="14.1" customHeight="1" x14ac:dyDescent="0.2">
      <c r="A52" s="9">
        <v>47</v>
      </c>
      <c r="B52" s="36" t="str">
        <f>VIII!B52</f>
        <v>00000047</v>
      </c>
      <c r="C52" s="13">
        <f>VIII!C52</f>
        <v>15</v>
      </c>
      <c r="D52" s="13">
        <f>VIII!D52</f>
        <v>0</v>
      </c>
      <c r="E52" s="15" t="str">
        <f>VIII!E52</f>
        <v>-</v>
      </c>
      <c r="F52" s="14">
        <f>VIII!F52</f>
        <v>2386</v>
      </c>
      <c r="G52" s="30">
        <f>VIII!G52</f>
        <v>557</v>
      </c>
    </row>
    <row r="53" spans="1:7" ht="14.1" customHeight="1" x14ac:dyDescent="0.2">
      <c r="A53" s="9">
        <v>48</v>
      </c>
      <c r="B53" s="36" t="str">
        <f>VIII!B53</f>
        <v>00000048</v>
      </c>
      <c r="C53" s="13">
        <f>VIII!C53</f>
        <v>16</v>
      </c>
      <c r="D53" s="13">
        <f>VIII!D53</f>
        <v>0</v>
      </c>
      <c r="E53" s="15" t="str">
        <f>VIII!E53</f>
        <v>-</v>
      </c>
      <c r="F53" s="14">
        <f>VIII!F53</f>
        <v>2696</v>
      </c>
      <c r="G53" s="30">
        <f>VIII!G53</f>
        <v>629</v>
      </c>
    </row>
    <row r="54" spans="1:7" ht="14.1" customHeight="1" x14ac:dyDescent="0.2">
      <c r="A54" s="9">
        <v>49</v>
      </c>
      <c r="B54" s="36" t="str">
        <f>VIII!B54</f>
        <v>00000049</v>
      </c>
      <c r="C54" s="13">
        <f>VIII!C54</f>
        <v>8</v>
      </c>
      <c r="D54" s="13">
        <f>VIII!D54</f>
        <v>0</v>
      </c>
      <c r="E54" s="15" t="str">
        <f>VIII!E54</f>
        <v>-</v>
      </c>
      <c r="F54" s="14">
        <f>VIII!F54</f>
        <v>1705</v>
      </c>
      <c r="G54" s="30">
        <f>VIII!G54</f>
        <v>398</v>
      </c>
    </row>
    <row r="55" spans="1:7" ht="14.1" customHeight="1" x14ac:dyDescent="0.2">
      <c r="A55" s="9">
        <v>50</v>
      </c>
      <c r="B55" s="36" t="str">
        <f>VIII!B55</f>
        <v>00000050</v>
      </c>
      <c r="C55" s="13">
        <f>VIII!C55</f>
        <v>207</v>
      </c>
      <c r="D55" s="13">
        <f>VIII!D55</f>
        <v>0</v>
      </c>
      <c r="E55" s="15" t="s">
        <v>45</v>
      </c>
      <c r="F55" s="14">
        <f>VIII!F55</f>
        <v>34624</v>
      </c>
      <c r="G55" s="30">
        <f>VIII!G55</f>
        <v>13011</v>
      </c>
    </row>
    <row r="56" spans="1:7" ht="14.1" customHeight="1" x14ac:dyDescent="0.2">
      <c r="A56" s="9">
        <v>51</v>
      </c>
      <c r="B56" s="36" t="str">
        <f>VIII!B56</f>
        <v>00000051</v>
      </c>
      <c r="C56" s="13">
        <f>VIII!C56</f>
        <v>63</v>
      </c>
      <c r="D56" s="13">
        <f>VIII!D56</f>
        <v>0</v>
      </c>
      <c r="E56" s="15" t="s">
        <v>45</v>
      </c>
      <c r="F56" s="14">
        <f>VIII!F56</f>
        <v>7986</v>
      </c>
      <c r="G56" s="30">
        <f>VIII!G56</f>
        <v>3102</v>
      </c>
    </row>
    <row r="57" spans="1:7" ht="14.1" customHeight="1" x14ac:dyDescent="0.2">
      <c r="A57" s="9">
        <v>52</v>
      </c>
      <c r="B57" s="36" t="str">
        <f>VIII!B57</f>
        <v>00000052</v>
      </c>
      <c r="C57" s="13">
        <f>VIII!C57</f>
        <v>27</v>
      </c>
      <c r="D57" s="13">
        <f>VIII!D57</f>
        <v>0</v>
      </c>
      <c r="E57" s="15" t="s">
        <v>45</v>
      </c>
      <c r="F57" s="14">
        <f>VIII!F57</f>
        <v>4446</v>
      </c>
      <c r="G57" s="30">
        <f>VIII!G57</f>
        <v>905</v>
      </c>
    </row>
    <row r="58" spans="1:7" ht="14.1" customHeight="1" thickBot="1" x14ac:dyDescent="0.25">
      <c r="A58" s="9">
        <v>53</v>
      </c>
      <c r="B58" s="36" t="str">
        <f>VIII!B58</f>
        <v>00000053</v>
      </c>
      <c r="C58" s="13">
        <f>VIII!C58</f>
        <v>34</v>
      </c>
      <c r="D58" s="13">
        <f>VIII!D58</f>
        <v>0</v>
      </c>
      <c r="E58" s="15" t="s">
        <v>45</v>
      </c>
      <c r="F58" s="14">
        <f>VIII!F58</f>
        <v>5962</v>
      </c>
      <c r="G58" s="30">
        <f>VIII!G58</f>
        <v>988</v>
      </c>
    </row>
    <row r="59" spans="1:7" ht="18" customHeight="1" thickBot="1" x14ac:dyDescent="0.25">
      <c r="A59" s="24" t="s">
        <v>143</v>
      </c>
      <c r="B59" s="25" t="s">
        <v>45</v>
      </c>
      <c r="C59" s="33">
        <f>SUM(C6:C58)</f>
        <v>5012</v>
      </c>
      <c r="D59" s="33">
        <f>SUM(D6:D58)</f>
        <v>0</v>
      </c>
      <c r="E59" s="34" t="s">
        <v>45</v>
      </c>
      <c r="F59" s="29">
        <f>SUM(F6:F58)</f>
        <v>743348</v>
      </c>
      <c r="G59" s="35">
        <f>SUM(G6:G58)</f>
        <v>274436</v>
      </c>
    </row>
    <row r="60" spans="1:7" x14ac:dyDescent="0.2">
      <c r="A60" s="4"/>
      <c r="B60" s="4"/>
      <c r="C60" s="4"/>
      <c r="D60" s="4"/>
      <c r="E60" s="4"/>
      <c r="F60" s="4"/>
      <c r="G60" s="4"/>
    </row>
    <row r="61" spans="1:7" x14ac:dyDescent="0.2">
      <c r="A61" s="4"/>
      <c r="B61" s="4"/>
      <c r="C61" s="4"/>
      <c r="D61" s="4"/>
      <c r="E61" s="4"/>
      <c r="F61" s="4"/>
      <c r="G61" s="4"/>
    </row>
    <row r="62" spans="1:7" x14ac:dyDescent="0.2">
      <c r="A62" s="4"/>
      <c r="B62" s="4"/>
      <c r="C62" s="4"/>
      <c r="D62" s="4"/>
      <c r="E62" s="4"/>
      <c r="F62" s="4"/>
      <c r="G62" s="4"/>
    </row>
    <row r="63" spans="1:7" x14ac:dyDescent="0.2">
      <c r="A63" s="4"/>
      <c r="B63" s="4"/>
      <c r="C63" s="4"/>
      <c r="D63" s="4"/>
      <c r="E63" s="4"/>
      <c r="F63" s="4"/>
      <c r="G63" s="4"/>
    </row>
    <row r="64" spans="1:7" x14ac:dyDescent="0.2">
      <c r="A64" s="4"/>
      <c r="B64" s="4"/>
      <c r="C64" s="4"/>
      <c r="D64" s="4"/>
      <c r="E64" s="4"/>
      <c r="F64" s="4"/>
      <c r="G64" s="4"/>
    </row>
    <row r="65" spans="1:7" x14ac:dyDescent="0.2">
      <c r="A65" s="4"/>
      <c r="B65" s="4"/>
      <c r="C65" s="4"/>
      <c r="D65" s="4"/>
      <c r="E65" s="4"/>
      <c r="F65" s="4"/>
      <c r="G65" s="4"/>
    </row>
    <row r="66" spans="1:7" x14ac:dyDescent="0.2">
      <c r="A66" s="4"/>
      <c r="B66" s="4"/>
      <c r="C66" s="4"/>
      <c r="D66" s="4"/>
      <c r="E66" s="4"/>
      <c r="F66" s="4"/>
      <c r="G66" s="4"/>
    </row>
    <row r="67" spans="1:7" x14ac:dyDescent="0.2">
      <c r="A67" s="4"/>
      <c r="B67" s="4"/>
      <c r="C67" s="4"/>
      <c r="D67" s="4"/>
      <c r="E67" s="4"/>
      <c r="F67" s="4"/>
      <c r="G67" s="4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zoomScale="110" workbookViewId="0">
      <selection sqref="A1:G1"/>
    </sheetView>
  </sheetViews>
  <sheetFormatPr defaultRowHeight="12.75" x14ac:dyDescent="0.2"/>
  <cols>
    <col min="2" max="2" width="14.7109375" style="1" customWidth="1"/>
    <col min="3" max="4" width="11.7109375" style="1" customWidth="1"/>
    <col min="5" max="5" width="13.5703125" style="1" customWidth="1"/>
    <col min="6" max="6" width="15.28515625" style="1" customWidth="1"/>
    <col min="7" max="7" width="11" style="1" customWidth="1"/>
  </cols>
  <sheetData>
    <row r="1" spans="1:7" x14ac:dyDescent="0.2">
      <c r="A1" s="131" t="s">
        <v>144</v>
      </c>
      <c r="B1" s="130"/>
      <c r="C1" s="130"/>
      <c r="D1" s="130"/>
      <c r="E1" s="130"/>
      <c r="F1" s="130"/>
      <c r="G1" s="130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145</v>
      </c>
      <c r="B3" s="5"/>
      <c r="C3" s="5"/>
      <c r="D3" s="5"/>
      <c r="E3" s="5"/>
      <c r="F3" s="5"/>
      <c r="G3" s="5"/>
    </row>
    <row r="4" spans="1:7" ht="13.5" thickBot="1" x14ac:dyDescent="0.25">
      <c r="A4" s="4"/>
      <c r="B4" s="5"/>
      <c r="C4" s="5"/>
      <c r="D4" s="5"/>
      <c r="E4" s="5"/>
      <c r="F4" s="5"/>
      <c r="G4" s="5"/>
    </row>
    <row r="5" spans="1:7" s="1" customFormat="1" ht="89.25" customHeight="1" thickBot="1" x14ac:dyDescent="0.25">
      <c r="A5" s="21" t="s">
        <v>157</v>
      </c>
      <c r="B5" s="22" t="s">
        <v>142</v>
      </c>
      <c r="C5" s="22" t="s">
        <v>146</v>
      </c>
      <c r="D5" s="22" t="s">
        <v>147</v>
      </c>
      <c r="E5" s="22" t="s">
        <v>207</v>
      </c>
      <c r="F5" s="22" t="s">
        <v>148</v>
      </c>
      <c r="G5" s="23" t="s">
        <v>149</v>
      </c>
    </row>
    <row r="6" spans="1:7" ht="14.1" customHeight="1" x14ac:dyDescent="0.2">
      <c r="A6" s="44">
        <v>1</v>
      </c>
      <c r="B6" s="45" t="str">
        <f>IX!B6</f>
        <v>00000001</v>
      </c>
      <c r="C6" s="83">
        <v>5432</v>
      </c>
      <c r="D6" s="84">
        <v>3720</v>
      </c>
      <c r="E6" s="47">
        <f>ROUND(D6/VIII!F6*1000,0)</f>
        <v>117</v>
      </c>
      <c r="F6" s="47">
        <v>240</v>
      </c>
      <c r="G6" s="89">
        <v>240</v>
      </c>
    </row>
    <row r="7" spans="1:7" ht="14.1" customHeight="1" x14ac:dyDescent="0.2">
      <c r="A7" s="9">
        <v>2</v>
      </c>
      <c r="B7" s="39" t="str">
        <f>IX!B7</f>
        <v>00000002</v>
      </c>
      <c r="C7" s="85">
        <v>4608</v>
      </c>
      <c r="D7" s="86">
        <v>3284</v>
      </c>
      <c r="E7" s="46">
        <f>ROUND(D7/VIII!F7*1000,0)</f>
        <v>116</v>
      </c>
      <c r="F7" s="46">
        <v>174</v>
      </c>
      <c r="G7" s="17">
        <v>174</v>
      </c>
    </row>
    <row r="8" spans="1:7" ht="14.1" customHeight="1" x14ac:dyDescent="0.2">
      <c r="A8" s="9">
        <v>3</v>
      </c>
      <c r="B8" s="39" t="str">
        <f>IX!B8</f>
        <v>00000003</v>
      </c>
      <c r="C8" s="85">
        <v>3421</v>
      </c>
      <c r="D8" s="86">
        <v>2363</v>
      </c>
      <c r="E8" s="46">
        <f>ROUND(D8/VIII!F8*1000,0)</f>
        <v>88</v>
      </c>
      <c r="F8" s="46">
        <v>174</v>
      </c>
      <c r="G8" s="17">
        <v>174</v>
      </c>
    </row>
    <row r="9" spans="1:7" ht="14.1" customHeight="1" x14ac:dyDescent="0.2">
      <c r="A9" s="9">
        <v>4</v>
      </c>
      <c r="B9" s="39" t="str">
        <f>IX!B9</f>
        <v>00000004</v>
      </c>
      <c r="C9" s="85">
        <v>3457</v>
      </c>
      <c r="D9" s="14">
        <v>2445</v>
      </c>
      <c r="E9" s="46">
        <f>ROUND(D9/VIII!F9*1000,0)</f>
        <v>107</v>
      </c>
      <c r="F9" s="46">
        <v>126</v>
      </c>
      <c r="G9" s="17">
        <v>126</v>
      </c>
    </row>
    <row r="10" spans="1:7" ht="14.1" customHeight="1" x14ac:dyDescent="0.2">
      <c r="A10" s="9">
        <v>5</v>
      </c>
      <c r="B10" s="39" t="str">
        <f>IX!B10</f>
        <v>00000005</v>
      </c>
      <c r="C10" s="85">
        <v>3735</v>
      </c>
      <c r="D10" s="14">
        <v>2609</v>
      </c>
      <c r="E10" s="46">
        <f>ROUND(D10/VIII!F10*1000,0)</f>
        <v>125</v>
      </c>
      <c r="F10" s="46">
        <v>126</v>
      </c>
      <c r="G10" s="17">
        <v>126</v>
      </c>
    </row>
    <row r="11" spans="1:7" ht="14.1" customHeight="1" x14ac:dyDescent="0.2">
      <c r="A11" s="9">
        <v>6</v>
      </c>
      <c r="B11" s="39" t="str">
        <f>IX!B11</f>
        <v>00000006</v>
      </c>
      <c r="C11" s="85">
        <v>4266</v>
      </c>
      <c r="D11" s="14">
        <v>3215</v>
      </c>
      <c r="E11" s="46">
        <f>ROUND(D11/VIII!F11*1000,0)</f>
        <v>142</v>
      </c>
      <c r="F11" s="46">
        <v>126</v>
      </c>
      <c r="G11" s="17">
        <v>126</v>
      </c>
    </row>
    <row r="12" spans="1:7" ht="14.1" customHeight="1" x14ac:dyDescent="0.2">
      <c r="A12" s="9">
        <v>7</v>
      </c>
      <c r="B12" s="39" t="str">
        <f>IX!B12</f>
        <v>00000007</v>
      </c>
      <c r="C12" s="85">
        <v>2604</v>
      </c>
      <c r="D12" s="14">
        <v>1776</v>
      </c>
      <c r="E12" s="46">
        <f>ROUND(D12/VIII!F12*1000,0)</f>
        <v>117</v>
      </c>
      <c r="F12" s="46">
        <v>89</v>
      </c>
      <c r="G12" s="17">
        <v>89</v>
      </c>
    </row>
    <row r="13" spans="1:7" ht="14.1" customHeight="1" x14ac:dyDescent="0.2">
      <c r="A13" s="9">
        <v>8</v>
      </c>
      <c r="B13" s="39" t="str">
        <f>IX!B13</f>
        <v>00000008</v>
      </c>
      <c r="C13" s="85">
        <v>4123</v>
      </c>
      <c r="D13" s="14">
        <v>2649</v>
      </c>
      <c r="E13" s="46">
        <f>ROUND(D13/VIII!F13*1000,0)</f>
        <v>120</v>
      </c>
      <c r="F13" s="46">
        <v>173</v>
      </c>
      <c r="G13" s="17">
        <v>172</v>
      </c>
    </row>
    <row r="14" spans="1:7" ht="14.1" customHeight="1" x14ac:dyDescent="0.2">
      <c r="A14" s="9">
        <v>9</v>
      </c>
      <c r="B14" s="39" t="str">
        <f>IX!B14</f>
        <v>00000009</v>
      </c>
      <c r="C14" s="85">
        <v>3967</v>
      </c>
      <c r="D14" s="14">
        <v>2667</v>
      </c>
      <c r="E14" s="46">
        <f>ROUND(D14/VIII!F14*1000,0)</f>
        <v>99</v>
      </c>
      <c r="F14" s="46">
        <v>174</v>
      </c>
      <c r="G14" s="17">
        <v>174</v>
      </c>
    </row>
    <row r="15" spans="1:7" ht="14.1" customHeight="1" x14ac:dyDescent="0.2">
      <c r="A15" s="9">
        <v>10</v>
      </c>
      <c r="B15" s="39" t="str">
        <f>IX!B15</f>
        <v>00000010</v>
      </c>
      <c r="C15" s="85">
        <v>1587</v>
      </c>
      <c r="D15" s="14">
        <v>1188</v>
      </c>
      <c r="E15" s="46">
        <f>ROUND(D15/VIII!F15*1000,0)</f>
        <v>135</v>
      </c>
      <c r="F15" s="46">
        <v>90</v>
      </c>
      <c r="G15" s="17">
        <v>90</v>
      </c>
    </row>
    <row r="16" spans="1:7" ht="14.1" customHeight="1" x14ac:dyDescent="0.2">
      <c r="A16" s="9">
        <v>11</v>
      </c>
      <c r="B16" s="39" t="str">
        <f>IX!B16</f>
        <v>00000011</v>
      </c>
      <c r="C16" s="85">
        <v>4505</v>
      </c>
      <c r="D16" s="14">
        <v>3049</v>
      </c>
      <c r="E16" s="46">
        <f>ROUND(D16/VIII!F16*1000,0)</f>
        <v>130</v>
      </c>
      <c r="F16" s="46">
        <v>174</v>
      </c>
      <c r="G16" s="17">
        <v>174</v>
      </c>
    </row>
    <row r="17" spans="1:7" ht="14.1" customHeight="1" x14ac:dyDescent="0.2">
      <c r="A17" s="9">
        <v>12</v>
      </c>
      <c r="B17" s="39" t="str">
        <f>IX!B17</f>
        <v>00000012</v>
      </c>
      <c r="C17" s="85">
        <v>2193</v>
      </c>
      <c r="D17" s="14">
        <v>1607</v>
      </c>
      <c r="E17" s="46">
        <f>ROUND(D17/VIII!F17*1000,0)</f>
        <v>144</v>
      </c>
      <c r="F17" s="46">
        <v>77</v>
      </c>
      <c r="G17" s="17">
        <v>77</v>
      </c>
    </row>
    <row r="18" spans="1:7" ht="14.1" customHeight="1" x14ac:dyDescent="0.2">
      <c r="A18" s="9">
        <v>13</v>
      </c>
      <c r="B18" s="39" t="str">
        <f>IX!B18</f>
        <v>00000013</v>
      </c>
      <c r="C18" s="85">
        <v>1913</v>
      </c>
      <c r="D18" s="14">
        <v>1279</v>
      </c>
      <c r="E18" s="46">
        <f>ROUND(D18/VIII!F18*1000,0)</f>
        <v>114</v>
      </c>
      <c r="F18" s="46">
        <v>76</v>
      </c>
      <c r="G18" s="17">
        <v>76</v>
      </c>
    </row>
    <row r="19" spans="1:7" ht="14.1" customHeight="1" x14ac:dyDescent="0.2">
      <c r="A19" s="9">
        <v>14</v>
      </c>
      <c r="B19" s="39" t="str">
        <f>IX!B19</f>
        <v>00000014</v>
      </c>
      <c r="C19" s="85">
        <v>2341</v>
      </c>
      <c r="D19" s="14">
        <v>1692</v>
      </c>
      <c r="E19" s="46">
        <f>ROUND(D19/VIII!F19*1000,0)</f>
        <v>150</v>
      </c>
      <c r="F19" s="46">
        <v>79</v>
      </c>
      <c r="G19" s="17">
        <v>79</v>
      </c>
    </row>
    <row r="20" spans="1:7" ht="14.1" customHeight="1" x14ac:dyDescent="0.2">
      <c r="A20" s="9">
        <v>15</v>
      </c>
      <c r="B20" s="39" t="str">
        <f>IX!B20</f>
        <v>00000015</v>
      </c>
      <c r="C20" s="85">
        <v>2860</v>
      </c>
      <c r="D20" s="14">
        <v>2083</v>
      </c>
      <c r="E20" s="46">
        <f>ROUND(D20/VIII!F20*1000,0)</f>
        <v>132</v>
      </c>
      <c r="F20" s="46">
        <v>123</v>
      </c>
      <c r="G20" s="17">
        <v>123</v>
      </c>
    </row>
    <row r="21" spans="1:7" ht="14.1" customHeight="1" x14ac:dyDescent="0.2">
      <c r="A21" s="9">
        <v>16</v>
      </c>
      <c r="B21" s="39" t="str">
        <f>IX!B21</f>
        <v>00000016</v>
      </c>
      <c r="C21" s="85">
        <v>4371</v>
      </c>
      <c r="D21" s="14">
        <v>3202</v>
      </c>
      <c r="E21" s="46">
        <f>ROUND(D21/VIII!F21*1000,0)</f>
        <v>136</v>
      </c>
      <c r="F21" s="46">
        <v>174</v>
      </c>
      <c r="G21" s="17">
        <v>174</v>
      </c>
    </row>
    <row r="22" spans="1:7" ht="14.1" customHeight="1" x14ac:dyDescent="0.2">
      <c r="A22" s="9">
        <v>17</v>
      </c>
      <c r="B22" s="39" t="str">
        <f>IX!B22</f>
        <v>00000017</v>
      </c>
      <c r="C22" s="85">
        <v>3981</v>
      </c>
      <c r="D22" s="14">
        <v>2857</v>
      </c>
      <c r="E22" s="46">
        <f>ROUND(D22/VIII!F22*1000,0)</f>
        <v>103</v>
      </c>
      <c r="F22" s="46">
        <v>180</v>
      </c>
      <c r="G22" s="17">
        <v>180</v>
      </c>
    </row>
    <row r="23" spans="1:7" ht="14.1" customHeight="1" x14ac:dyDescent="0.2">
      <c r="A23" s="9">
        <v>18</v>
      </c>
      <c r="B23" s="39" t="str">
        <f>IX!B23</f>
        <v>00000018</v>
      </c>
      <c r="C23" s="85">
        <v>1719</v>
      </c>
      <c r="D23" s="14">
        <v>1308</v>
      </c>
      <c r="E23" s="46">
        <f>ROUND(D23/VIII!F23*1000,0)</f>
        <v>147</v>
      </c>
      <c r="F23" s="46">
        <v>55</v>
      </c>
      <c r="G23" s="17">
        <v>55</v>
      </c>
    </row>
    <row r="24" spans="1:7" ht="14.1" customHeight="1" x14ac:dyDescent="0.2">
      <c r="A24" s="9">
        <v>19</v>
      </c>
      <c r="B24" s="39" t="str">
        <f>IX!B24</f>
        <v>00000019</v>
      </c>
      <c r="C24" s="85">
        <v>3213</v>
      </c>
      <c r="D24" s="14">
        <v>2104</v>
      </c>
      <c r="E24" s="46">
        <f>ROUND(D24/VIII!F24*1000,0)</f>
        <v>126</v>
      </c>
      <c r="F24" s="46">
        <v>201</v>
      </c>
      <c r="G24" s="17">
        <v>201</v>
      </c>
    </row>
    <row r="25" spans="1:7" ht="14.1" customHeight="1" x14ac:dyDescent="0.2">
      <c r="A25" s="9">
        <v>20</v>
      </c>
      <c r="B25" s="39" t="str">
        <f>IX!B25</f>
        <v>00000020</v>
      </c>
      <c r="C25" s="85">
        <v>3545</v>
      </c>
      <c r="D25" s="14">
        <v>2673</v>
      </c>
      <c r="E25" s="46">
        <f>ROUND(D25/VIII!F25*1000,0)</f>
        <v>162</v>
      </c>
      <c r="F25" s="46">
        <v>115</v>
      </c>
      <c r="G25" s="17">
        <v>115</v>
      </c>
    </row>
    <row r="26" spans="1:7" ht="14.1" customHeight="1" x14ac:dyDescent="0.2">
      <c r="A26" s="9">
        <v>21</v>
      </c>
      <c r="B26" s="39" t="str">
        <f>IX!B26</f>
        <v>00000021</v>
      </c>
      <c r="C26" s="85">
        <v>1677</v>
      </c>
      <c r="D26" s="14">
        <v>1270</v>
      </c>
      <c r="E26" s="46">
        <f>ROUND(D26/VIII!F26*1000,0)</f>
        <v>142</v>
      </c>
      <c r="F26" s="46">
        <v>60</v>
      </c>
      <c r="G26" s="17">
        <v>60</v>
      </c>
    </row>
    <row r="27" spans="1:7" ht="14.1" customHeight="1" x14ac:dyDescent="0.2">
      <c r="A27" s="9">
        <v>22</v>
      </c>
      <c r="B27" s="39" t="str">
        <f>IX!B27</f>
        <v>00000022</v>
      </c>
      <c r="C27" s="85">
        <v>5587</v>
      </c>
      <c r="D27" s="14">
        <v>4037</v>
      </c>
      <c r="E27" s="46">
        <f>ROUND(D27/VIII!F27*1000,0)</f>
        <v>145</v>
      </c>
      <c r="F27" s="46">
        <v>148</v>
      </c>
      <c r="G27" s="17">
        <v>173</v>
      </c>
    </row>
    <row r="28" spans="1:7" ht="14.1" customHeight="1" x14ac:dyDescent="0.2">
      <c r="A28" s="9">
        <v>23</v>
      </c>
      <c r="B28" s="39" t="str">
        <f>IX!B28</f>
        <v>00000023</v>
      </c>
      <c r="C28" s="85">
        <v>3703</v>
      </c>
      <c r="D28" s="14">
        <v>2684</v>
      </c>
      <c r="E28" s="46">
        <f>ROUND(D28/VIII!F28*1000,0)</f>
        <v>174</v>
      </c>
      <c r="F28" s="46">
        <v>115</v>
      </c>
      <c r="G28" s="17">
        <v>115</v>
      </c>
    </row>
    <row r="29" spans="1:7" ht="14.1" customHeight="1" x14ac:dyDescent="0.2">
      <c r="A29" s="9">
        <v>24</v>
      </c>
      <c r="B29" s="39" t="str">
        <f>IX!B29</f>
        <v>00000024</v>
      </c>
      <c r="C29" s="85">
        <v>2641</v>
      </c>
      <c r="D29" s="14">
        <v>2024</v>
      </c>
      <c r="E29" s="46">
        <f>ROUND(D29/VIII!F29*1000,0)</f>
        <v>144</v>
      </c>
      <c r="F29" s="46">
        <v>80</v>
      </c>
      <c r="G29" s="17">
        <v>80</v>
      </c>
    </row>
    <row r="30" spans="1:7" ht="14.1" customHeight="1" x14ac:dyDescent="0.2">
      <c r="A30" s="9">
        <v>25</v>
      </c>
      <c r="B30" s="39" t="str">
        <f>IX!B30</f>
        <v>00000025</v>
      </c>
      <c r="C30" s="85">
        <v>1784</v>
      </c>
      <c r="D30" s="14">
        <v>1199</v>
      </c>
      <c r="E30" s="46">
        <f>ROUND(D30/VIII!F30*1000,0)</f>
        <v>116</v>
      </c>
      <c r="F30" s="46">
        <v>60</v>
      </c>
      <c r="G30" s="17">
        <v>60</v>
      </c>
    </row>
    <row r="31" spans="1:7" ht="14.1" customHeight="1" x14ac:dyDescent="0.2">
      <c r="A31" s="9">
        <v>26</v>
      </c>
      <c r="B31" s="40" t="str">
        <f>IX!B31</f>
        <v>00000026</v>
      </c>
      <c r="C31" s="85">
        <v>3119</v>
      </c>
      <c r="D31" s="14">
        <v>2098</v>
      </c>
      <c r="E31" s="46">
        <f>ROUND(D31/VIII!F31*1000,0)</f>
        <v>120</v>
      </c>
      <c r="F31" s="90">
        <v>126</v>
      </c>
      <c r="G31" s="91">
        <v>126</v>
      </c>
    </row>
    <row r="32" spans="1:7" ht="14.1" customHeight="1" x14ac:dyDescent="0.2">
      <c r="A32" s="9">
        <v>27</v>
      </c>
      <c r="B32" s="40" t="str">
        <f>IX!B32</f>
        <v>00000027</v>
      </c>
      <c r="C32" s="85">
        <v>1930</v>
      </c>
      <c r="D32" s="14">
        <v>1263</v>
      </c>
      <c r="E32" s="46">
        <f>ROUND(D32/VIII!F32*1000,0)</f>
        <v>137</v>
      </c>
      <c r="F32" s="46">
        <v>60</v>
      </c>
      <c r="G32" s="17">
        <v>60</v>
      </c>
    </row>
    <row r="33" spans="1:7" ht="14.1" customHeight="1" x14ac:dyDescent="0.2">
      <c r="A33" s="9">
        <v>28</v>
      </c>
      <c r="B33" s="40" t="str">
        <f>IX!B33</f>
        <v>00000028</v>
      </c>
      <c r="C33" s="85">
        <v>3953</v>
      </c>
      <c r="D33" s="14">
        <v>3062</v>
      </c>
      <c r="E33" s="46">
        <f>ROUND(D33/VIII!F33*1000,0)</f>
        <v>151</v>
      </c>
      <c r="F33" s="46">
        <v>130</v>
      </c>
      <c r="G33" s="17">
        <v>130</v>
      </c>
    </row>
    <row r="34" spans="1:7" ht="14.1" customHeight="1" x14ac:dyDescent="0.2">
      <c r="A34" s="9">
        <v>29</v>
      </c>
      <c r="B34" s="39" t="str">
        <f>IX!B34</f>
        <v>00000029</v>
      </c>
      <c r="C34" s="85">
        <v>2054</v>
      </c>
      <c r="D34" s="14">
        <v>1395</v>
      </c>
      <c r="E34" s="46">
        <f>ROUND(D34/VIII!F34*1000,0)</f>
        <v>97</v>
      </c>
      <c r="F34" s="46">
        <v>81</v>
      </c>
      <c r="G34" s="17">
        <v>81</v>
      </c>
    </row>
    <row r="35" spans="1:7" ht="14.1" customHeight="1" x14ac:dyDescent="0.2">
      <c r="A35" s="9">
        <v>30</v>
      </c>
      <c r="B35" s="39" t="str">
        <f>IX!B35</f>
        <v>00000030</v>
      </c>
      <c r="C35" s="85">
        <v>1759</v>
      </c>
      <c r="D35" s="14">
        <v>1144</v>
      </c>
      <c r="E35" s="46">
        <f>ROUND(D35/VIII!F35*1000,0)</f>
        <v>80</v>
      </c>
      <c r="F35" s="46">
        <v>80</v>
      </c>
      <c r="G35" s="17">
        <v>80</v>
      </c>
    </row>
    <row r="36" spans="1:7" ht="14.1" customHeight="1" x14ac:dyDescent="0.2">
      <c r="A36" s="9">
        <v>31</v>
      </c>
      <c r="B36" s="39" t="str">
        <f>IX!B36</f>
        <v>00000031</v>
      </c>
      <c r="C36" s="85">
        <v>1936</v>
      </c>
      <c r="D36" s="14">
        <v>1327</v>
      </c>
      <c r="E36" s="46">
        <f>ROUND(D36/VIII!F36*1000,0)</f>
        <v>93</v>
      </c>
      <c r="F36" s="46">
        <v>80</v>
      </c>
      <c r="G36" s="17">
        <v>80</v>
      </c>
    </row>
    <row r="37" spans="1:7" ht="14.1" customHeight="1" x14ac:dyDescent="0.2">
      <c r="A37" s="9">
        <v>32</v>
      </c>
      <c r="B37" s="39" t="str">
        <f>IX!B37</f>
        <v>00000032</v>
      </c>
      <c r="C37" s="85">
        <v>2123</v>
      </c>
      <c r="D37" s="14">
        <v>1499</v>
      </c>
      <c r="E37" s="46">
        <f>ROUND(D37/VIII!F37*1000,0)</f>
        <v>105</v>
      </c>
      <c r="F37" s="46">
        <v>80</v>
      </c>
      <c r="G37" s="17">
        <v>80</v>
      </c>
    </row>
    <row r="38" spans="1:7" ht="14.1" customHeight="1" x14ac:dyDescent="0.2">
      <c r="A38" s="9">
        <v>33</v>
      </c>
      <c r="B38" s="39" t="str">
        <f>IX!B38</f>
        <v>00000033</v>
      </c>
      <c r="C38" s="85">
        <v>2134</v>
      </c>
      <c r="D38" s="14">
        <v>1336</v>
      </c>
      <c r="E38" s="46">
        <f>ROUND(D38/VIII!F38*1000,0)</f>
        <v>93</v>
      </c>
      <c r="F38" s="46">
        <v>81</v>
      </c>
      <c r="G38" s="17">
        <v>82</v>
      </c>
    </row>
    <row r="39" spans="1:7" ht="14.1" customHeight="1" x14ac:dyDescent="0.2">
      <c r="A39" s="9">
        <v>34</v>
      </c>
      <c r="B39" s="39" t="str">
        <f>IX!B39</f>
        <v>00000034</v>
      </c>
      <c r="C39" s="85">
        <v>1989</v>
      </c>
      <c r="D39" s="14">
        <v>1323</v>
      </c>
      <c r="E39" s="46">
        <f>ROUND(D39/VIII!F39*1000,0)</f>
        <v>93</v>
      </c>
      <c r="F39" s="46">
        <v>80</v>
      </c>
      <c r="G39" s="17">
        <v>80</v>
      </c>
    </row>
    <row r="40" spans="1:7" ht="14.1" customHeight="1" x14ac:dyDescent="0.2">
      <c r="A40" s="9">
        <v>35</v>
      </c>
      <c r="B40" s="39" t="str">
        <f>IX!B40</f>
        <v>00000035</v>
      </c>
      <c r="C40" s="85">
        <v>2020</v>
      </c>
      <c r="D40" s="14">
        <v>1458</v>
      </c>
      <c r="E40" s="46">
        <f>ROUND(D40/VIII!F40*1000,0)</f>
        <v>102</v>
      </c>
      <c r="F40" s="46">
        <v>80</v>
      </c>
      <c r="G40" s="17">
        <v>80</v>
      </c>
    </row>
    <row r="41" spans="1:7" ht="14.1" customHeight="1" x14ac:dyDescent="0.2">
      <c r="A41" s="9">
        <v>36</v>
      </c>
      <c r="B41" s="39" t="str">
        <f>IX!B41</f>
        <v>00000036</v>
      </c>
      <c r="C41" s="85">
        <v>2249</v>
      </c>
      <c r="D41" s="14">
        <v>1490</v>
      </c>
      <c r="E41" s="46">
        <f>ROUND(D41/VIII!F41*1000,0)</f>
        <v>107</v>
      </c>
      <c r="F41" s="46">
        <v>80</v>
      </c>
      <c r="G41" s="17">
        <v>80</v>
      </c>
    </row>
    <row r="42" spans="1:7" ht="14.1" customHeight="1" x14ac:dyDescent="0.2">
      <c r="A42" s="9">
        <v>37</v>
      </c>
      <c r="B42" s="39" t="str">
        <f>IX!B42</f>
        <v>00000037</v>
      </c>
      <c r="C42" s="85">
        <v>2325</v>
      </c>
      <c r="D42" s="14">
        <v>1632</v>
      </c>
      <c r="E42" s="46">
        <f>ROUND(D42/VIII!F42*1000,0)</f>
        <v>118</v>
      </c>
      <c r="F42" s="46">
        <v>80</v>
      </c>
      <c r="G42" s="17">
        <v>80</v>
      </c>
    </row>
    <row r="43" spans="1:7" ht="14.1" customHeight="1" x14ac:dyDescent="0.2">
      <c r="A43" s="9">
        <v>38</v>
      </c>
      <c r="B43" s="39" t="str">
        <f>IX!B43</f>
        <v>00000038</v>
      </c>
      <c r="C43" s="85">
        <v>2064</v>
      </c>
      <c r="D43" s="14">
        <v>1362</v>
      </c>
      <c r="E43" s="46">
        <f>ROUND(D43/VIII!F43*1000,0)</f>
        <v>97</v>
      </c>
      <c r="F43" s="46">
        <v>80</v>
      </c>
      <c r="G43" s="17">
        <v>80</v>
      </c>
    </row>
    <row r="44" spans="1:7" ht="14.1" customHeight="1" x14ac:dyDescent="0.2">
      <c r="A44" s="9">
        <v>39</v>
      </c>
      <c r="B44" s="39" t="str">
        <f>IX!B44</f>
        <v>00000039</v>
      </c>
      <c r="C44" s="85">
        <v>1754</v>
      </c>
      <c r="D44" s="14">
        <v>1093</v>
      </c>
      <c r="E44" s="46">
        <f>ROUND(D44/VIII!F44*1000,0)</f>
        <v>117</v>
      </c>
      <c r="F44" s="46">
        <v>96</v>
      </c>
      <c r="G44" s="17">
        <v>96</v>
      </c>
    </row>
    <row r="45" spans="1:7" ht="14.1" customHeight="1" x14ac:dyDescent="0.2">
      <c r="A45" s="9">
        <v>40</v>
      </c>
      <c r="B45" s="39" t="str">
        <f>IX!B45</f>
        <v>00000040</v>
      </c>
      <c r="C45" s="85">
        <v>564</v>
      </c>
      <c r="D45" s="14">
        <v>401</v>
      </c>
      <c r="E45" s="46">
        <f>ROUND(D45/VIII!F45*1000,0)</f>
        <v>112</v>
      </c>
      <c r="F45" s="46">
        <v>36</v>
      </c>
      <c r="G45" s="17">
        <v>36</v>
      </c>
    </row>
    <row r="46" spans="1:7" ht="14.1" customHeight="1" x14ac:dyDescent="0.2">
      <c r="A46" s="9">
        <v>41</v>
      </c>
      <c r="B46" s="39" t="str">
        <f>IX!B46</f>
        <v>00000041</v>
      </c>
      <c r="C46" s="85">
        <v>491</v>
      </c>
      <c r="D46" s="14">
        <v>367</v>
      </c>
      <c r="E46" s="46">
        <f>ROUND(D46/VIII!F46*1000,0)</f>
        <v>127</v>
      </c>
      <c r="F46" s="46">
        <v>28</v>
      </c>
      <c r="G46" s="17">
        <v>28</v>
      </c>
    </row>
    <row r="47" spans="1:7" ht="14.1" customHeight="1" x14ac:dyDescent="0.2">
      <c r="A47" s="9">
        <v>42</v>
      </c>
      <c r="B47" s="39" t="str">
        <f>IX!B47</f>
        <v>00000042</v>
      </c>
      <c r="C47" s="85">
        <v>408</v>
      </c>
      <c r="D47" s="14">
        <v>268</v>
      </c>
      <c r="E47" s="46">
        <f>ROUND(D47/VIII!F47*1000,0)</f>
        <v>95</v>
      </c>
      <c r="F47" s="46">
        <v>28</v>
      </c>
      <c r="G47" s="17">
        <v>28</v>
      </c>
    </row>
    <row r="48" spans="1:7" ht="14.1" customHeight="1" x14ac:dyDescent="0.2">
      <c r="A48" s="9">
        <v>43</v>
      </c>
      <c r="B48" s="39" t="str">
        <f>IX!B48</f>
        <v>00000043</v>
      </c>
      <c r="C48" s="85">
        <v>332</v>
      </c>
      <c r="D48" s="14">
        <v>223</v>
      </c>
      <c r="E48" s="46">
        <f>ROUND(D48/VIII!F48*1000,0)</f>
        <v>105</v>
      </c>
      <c r="F48" s="46">
        <v>20</v>
      </c>
      <c r="G48" s="17">
        <v>20</v>
      </c>
    </row>
    <row r="49" spans="1:7" ht="14.1" customHeight="1" x14ac:dyDescent="0.2">
      <c r="A49" s="9">
        <v>44</v>
      </c>
      <c r="B49" s="39" t="str">
        <f>IX!B49</f>
        <v>00000044</v>
      </c>
      <c r="C49" s="85">
        <v>381</v>
      </c>
      <c r="D49" s="14">
        <v>256</v>
      </c>
      <c r="E49" s="46">
        <f>ROUND(D49/VIII!F49*1000,0)</f>
        <v>120</v>
      </c>
      <c r="F49" s="46">
        <v>20</v>
      </c>
      <c r="G49" s="17">
        <v>20</v>
      </c>
    </row>
    <row r="50" spans="1:7" ht="14.1" customHeight="1" x14ac:dyDescent="0.2">
      <c r="A50" s="9">
        <v>45</v>
      </c>
      <c r="B50" s="39" t="str">
        <f>IX!B50</f>
        <v>00000045</v>
      </c>
      <c r="C50" s="85">
        <v>256</v>
      </c>
      <c r="D50" s="14">
        <v>167</v>
      </c>
      <c r="E50" s="46">
        <f>ROUND(D50/VIII!F50*1000,0)</f>
        <v>118</v>
      </c>
      <c r="F50" s="46">
        <v>12</v>
      </c>
      <c r="G50" s="17">
        <v>12</v>
      </c>
    </row>
    <row r="51" spans="1:7" ht="14.1" customHeight="1" x14ac:dyDescent="0.2">
      <c r="A51" s="9">
        <v>46</v>
      </c>
      <c r="B51" s="39" t="str">
        <f>IX!B51</f>
        <v>00000046</v>
      </c>
      <c r="C51" s="14">
        <v>229</v>
      </c>
      <c r="D51" s="14">
        <v>158</v>
      </c>
      <c r="E51" s="46">
        <f>ROUND(D51/VIII!F51*1000,0)</f>
        <v>110</v>
      </c>
      <c r="F51" s="46">
        <v>11</v>
      </c>
      <c r="G51" s="17">
        <v>11</v>
      </c>
    </row>
    <row r="52" spans="1:7" ht="14.1" customHeight="1" x14ac:dyDescent="0.2">
      <c r="A52" s="9">
        <v>47</v>
      </c>
      <c r="B52" s="39" t="str">
        <f>IX!B52</f>
        <v>00000047</v>
      </c>
      <c r="C52" s="14">
        <v>281</v>
      </c>
      <c r="D52" s="14">
        <v>176</v>
      </c>
      <c r="E52" s="46">
        <f>ROUND(D52/VIII!F52*1000,0)</f>
        <v>74</v>
      </c>
      <c r="F52" s="46">
        <v>15</v>
      </c>
      <c r="G52" s="17">
        <v>15</v>
      </c>
    </row>
    <row r="53" spans="1:7" ht="14.1" customHeight="1" x14ac:dyDescent="0.2">
      <c r="A53" s="9">
        <v>48</v>
      </c>
      <c r="B53" s="39" t="str">
        <f>IX!B53</f>
        <v>00000048</v>
      </c>
      <c r="C53" s="87">
        <v>363</v>
      </c>
      <c r="D53" s="88">
        <v>268</v>
      </c>
      <c r="E53" s="46">
        <f>ROUND(D53/VIII!F53*1000,0)</f>
        <v>99</v>
      </c>
      <c r="F53" s="46">
        <v>16</v>
      </c>
      <c r="G53" s="17">
        <v>16</v>
      </c>
    </row>
    <row r="54" spans="1:7" ht="14.1" customHeight="1" x14ac:dyDescent="0.2">
      <c r="A54" s="9">
        <v>49</v>
      </c>
      <c r="B54" s="39" t="str">
        <f>IX!B54</f>
        <v>00000049</v>
      </c>
      <c r="C54" s="85">
        <v>173</v>
      </c>
      <c r="D54" s="14">
        <v>118</v>
      </c>
      <c r="E54" s="46">
        <f>ROUND(D54/VIII!F54*1000,0)</f>
        <v>69</v>
      </c>
      <c r="F54" s="46">
        <v>8</v>
      </c>
      <c r="G54" s="17">
        <v>8</v>
      </c>
    </row>
    <row r="55" spans="1:7" ht="14.1" customHeight="1" x14ac:dyDescent="0.2">
      <c r="A55" s="9">
        <v>50</v>
      </c>
      <c r="B55" s="39" t="str">
        <f>IX!B55</f>
        <v>00000050</v>
      </c>
      <c r="C55" s="85">
        <v>7833</v>
      </c>
      <c r="D55" s="14">
        <v>6033</v>
      </c>
      <c r="E55" s="46">
        <f>ROUND(D55/VIII!F55*1000,0)</f>
        <v>174</v>
      </c>
      <c r="F55" s="46">
        <v>77</v>
      </c>
      <c r="G55" s="17">
        <v>198</v>
      </c>
    </row>
    <row r="56" spans="1:7" ht="14.1" customHeight="1" x14ac:dyDescent="0.2">
      <c r="A56" s="9">
        <v>51</v>
      </c>
      <c r="B56" s="39" t="str">
        <f>IX!B56</f>
        <v>00000051</v>
      </c>
      <c r="C56" s="85">
        <v>1522</v>
      </c>
      <c r="D56" s="14">
        <v>1096</v>
      </c>
      <c r="E56" s="46">
        <f>ROUND(D56/VIII!F56*1000,0)</f>
        <v>137</v>
      </c>
      <c r="F56" s="46">
        <v>63</v>
      </c>
      <c r="G56" s="17">
        <v>62</v>
      </c>
    </row>
    <row r="57" spans="1:7" ht="14.1" customHeight="1" x14ac:dyDescent="0.2">
      <c r="A57" s="9">
        <v>52</v>
      </c>
      <c r="B57" s="39" t="str">
        <f>IX!B57</f>
        <v>00000052</v>
      </c>
      <c r="C57" s="85">
        <v>565</v>
      </c>
      <c r="D57" s="14">
        <v>307</v>
      </c>
      <c r="E57" s="46">
        <f>ROUND(D57/VIII!F57*1000,0)</f>
        <v>69</v>
      </c>
      <c r="F57" s="46">
        <v>21</v>
      </c>
      <c r="G57" s="17">
        <v>27</v>
      </c>
    </row>
    <row r="58" spans="1:7" ht="14.1" customHeight="1" thickBot="1" x14ac:dyDescent="0.25">
      <c r="A58" s="9">
        <v>53</v>
      </c>
      <c r="B58" s="39" t="str">
        <f>IX!B58</f>
        <v>00000053</v>
      </c>
      <c r="C58" s="85">
        <v>382</v>
      </c>
      <c r="D58" s="14">
        <v>134</v>
      </c>
      <c r="E58" s="46">
        <f>ROUND(D58/VIII!F58*1000,0)</f>
        <v>22</v>
      </c>
      <c r="F58" s="46">
        <v>21</v>
      </c>
      <c r="G58" s="17">
        <v>32</v>
      </c>
    </row>
    <row r="59" spans="1:7" ht="18" customHeight="1" thickBot="1" x14ac:dyDescent="0.25">
      <c r="A59" s="24" t="s">
        <v>143</v>
      </c>
      <c r="B59" s="25" t="s">
        <v>45</v>
      </c>
      <c r="C59" s="29">
        <f>SUM(C6:C58)</f>
        <v>128422</v>
      </c>
      <c r="D59" s="29">
        <f>SUM(D6:D58)</f>
        <v>90438</v>
      </c>
      <c r="E59" s="37" t="s">
        <v>45</v>
      </c>
      <c r="F59" s="29">
        <f>SUM(F6:F58)</f>
        <v>4799</v>
      </c>
      <c r="G59" s="29">
        <f>SUM(G6:G58)</f>
        <v>4961</v>
      </c>
    </row>
    <row r="60" spans="1:7" x14ac:dyDescent="0.2">
      <c r="A60" s="4"/>
      <c r="B60" s="5"/>
      <c r="C60" s="5"/>
      <c r="D60" s="7"/>
      <c r="E60" s="5"/>
      <c r="F60" s="5"/>
      <c r="G60" s="5"/>
    </row>
    <row r="61" spans="1:7" x14ac:dyDescent="0.2">
      <c r="A61" s="4"/>
      <c r="B61" s="5"/>
      <c r="C61" s="5"/>
      <c r="D61" s="7"/>
      <c r="E61" s="5"/>
      <c r="F61" s="5"/>
      <c r="G61" s="5"/>
    </row>
    <row r="62" spans="1:7" x14ac:dyDescent="0.2">
      <c r="A62" s="4"/>
      <c r="B62" s="5"/>
      <c r="C62" s="5"/>
      <c r="D62" s="7"/>
      <c r="E62" s="5"/>
      <c r="F62" s="5"/>
      <c r="G62" s="5"/>
    </row>
    <row r="63" spans="1:7" x14ac:dyDescent="0.2">
      <c r="A63" s="4"/>
      <c r="B63" s="5"/>
      <c r="C63" s="5"/>
      <c r="D63" s="7"/>
      <c r="E63" s="5"/>
      <c r="F63" s="5"/>
      <c r="G63" s="5"/>
    </row>
    <row r="64" spans="1:7" x14ac:dyDescent="0.2">
      <c r="D64" s="3"/>
    </row>
  </sheetData>
  <mergeCells count="1">
    <mergeCell ref="A1:G1"/>
  </mergeCells>
  <phoneticPr fontId="0" type="noConversion"/>
  <printOptions horizontalCentere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zoomScale="110" workbookViewId="0">
      <selection sqref="A1:G1"/>
    </sheetView>
  </sheetViews>
  <sheetFormatPr defaultRowHeight="12.75" x14ac:dyDescent="0.2"/>
  <cols>
    <col min="2" max="2" width="16.42578125" style="1" bestFit="1" customWidth="1"/>
    <col min="3" max="3" width="10" style="1" customWidth="1"/>
    <col min="4" max="4" width="10.7109375" style="1" customWidth="1"/>
    <col min="5" max="5" width="13" style="1" customWidth="1"/>
    <col min="6" max="6" width="15.28515625" style="1" customWidth="1"/>
    <col min="7" max="7" width="11" style="1" customWidth="1"/>
  </cols>
  <sheetData>
    <row r="1" spans="1:7" x14ac:dyDescent="0.2">
      <c r="A1" s="131" t="s">
        <v>150</v>
      </c>
      <c r="B1" s="130"/>
      <c r="C1" s="130"/>
      <c r="D1" s="130"/>
      <c r="E1" s="130"/>
      <c r="F1" s="130"/>
      <c r="G1" s="130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151</v>
      </c>
      <c r="B3" s="5"/>
      <c r="C3" s="5"/>
      <c r="D3" s="5"/>
      <c r="E3" s="5"/>
      <c r="F3" s="5"/>
      <c r="G3" s="5"/>
    </row>
    <row r="4" spans="1:7" ht="13.5" thickBot="1" x14ac:dyDescent="0.25">
      <c r="A4" s="4"/>
      <c r="B4" s="5"/>
      <c r="C4" s="5"/>
      <c r="D4" s="5"/>
      <c r="E4" s="5"/>
      <c r="F4" s="5"/>
      <c r="G4" s="5"/>
    </row>
    <row r="5" spans="1:7" s="1" customFormat="1" ht="89.25" customHeight="1" thickBot="1" x14ac:dyDescent="0.25">
      <c r="A5" s="21" t="s">
        <v>157</v>
      </c>
      <c r="B5" s="22" t="s">
        <v>142</v>
      </c>
      <c r="C5" s="22" t="s">
        <v>152</v>
      </c>
      <c r="D5" s="22" t="s">
        <v>153</v>
      </c>
      <c r="E5" s="22" t="s">
        <v>154</v>
      </c>
      <c r="F5" s="22" t="s">
        <v>155</v>
      </c>
      <c r="G5" s="23" t="s">
        <v>156</v>
      </c>
    </row>
    <row r="6" spans="1:7" ht="14.1" customHeight="1" x14ac:dyDescent="0.2">
      <c r="A6" s="18">
        <v>1</v>
      </c>
      <c r="B6" s="36" t="str">
        <f>VIII!B6</f>
        <v>00000001</v>
      </c>
      <c r="C6" s="96">
        <v>220</v>
      </c>
      <c r="D6" s="68" t="s">
        <v>45</v>
      </c>
      <c r="E6" s="96">
        <v>14139</v>
      </c>
      <c r="F6" s="19">
        <f>ROUND(E6/IX!C6,0)</f>
        <v>59</v>
      </c>
      <c r="G6" s="20">
        <f>ROUND(IX!G6/IX!C6,0)</f>
        <v>51</v>
      </c>
    </row>
    <row r="7" spans="1:7" ht="14.1" customHeight="1" x14ac:dyDescent="0.2">
      <c r="A7" s="9">
        <v>2</v>
      </c>
      <c r="B7" s="36" t="str">
        <f>VIII!B7</f>
        <v>00000002</v>
      </c>
      <c r="C7" s="46">
        <v>240</v>
      </c>
      <c r="D7" s="69" t="s">
        <v>45</v>
      </c>
      <c r="E7" s="46">
        <v>11995</v>
      </c>
      <c r="F7" s="16">
        <f>ROUND(E7/IX!C7,0)</f>
        <v>69</v>
      </c>
      <c r="G7" s="17">
        <f>ROUND(IX!G7/IX!C7,0)</f>
        <v>59</v>
      </c>
    </row>
    <row r="8" spans="1:7" ht="14.1" customHeight="1" x14ac:dyDescent="0.2">
      <c r="A8" s="9">
        <v>3</v>
      </c>
      <c r="B8" s="36" t="str">
        <f>VIII!B8</f>
        <v>00000003</v>
      </c>
      <c r="C8" s="46">
        <v>220</v>
      </c>
      <c r="D8" s="69" t="s">
        <v>45</v>
      </c>
      <c r="E8" s="46">
        <v>8905</v>
      </c>
      <c r="F8" s="16">
        <f>ROUND(E8/IX!C8,0)</f>
        <v>51</v>
      </c>
      <c r="G8" s="17">
        <f>ROUND(IX!G8/IX!C8,0)</f>
        <v>57</v>
      </c>
    </row>
    <row r="9" spans="1:7" ht="14.1" customHeight="1" x14ac:dyDescent="0.2">
      <c r="A9" s="9">
        <v>4</v>
      </c>
      <c r="B9" s="36" t="str">
        <f>VIII!B9</f>
        <v>00000004</v>
      </c>
      <c r="C9" s="46">
        <v>222</v>
      </c>
      <c r="D9" s="69" t="s">
        <v>45</v>
      </c>
      <c r="E9" s="46">
        <v>8999</v>
      </c>
      <c r="F9" s="16">
        <f>ROUND(E9/IX!C9,0)</f>
        <v>71</v>
      </c>
      <c r="G9" s="17">
        <f>ROUND(IX!G9/IX!C9,0)</f>
        <v>68</v>
      </c>
    </row>
    <row r="10" spans="1:7" ht="14.1" customHeight="1" x14ac:dyDescent="0.2">
      <c r="A10" s="9">
        <v>5</v>
      </c>
      <c r="B10" s="36" t="str">
        <f>VIII!B10</f>
        <v>00000005</v>
      </c>
      <c r="C10" s="46">
        <v>232</v>
      </c>
      <c r="D10" s="69" t="s">
        <v>45</v>
      </c>
      <c r="E10" s="46">
        <v>9722</v>
      </c>
      <c r="F10" s="16">
        <f>ROUND(E10/IX!C10,0)</f>
        <v>77</v>
      </c>
      <c r="G10" s="17">
        <f>ROUND(IX!G10/IX!C10,0)</f>
        <v>64</v>
      </c>
    </row>
    <row r="11" spans="1:7" ht="14.1" customHeight="1" x14ac:dyDescent="0.2">
      <c r="A11" s="9">
        <v>6</v>
      </c>
      <c r="B11" s="36" t="str">
        <f>VIII!B11</f>
        <v>00000006</v>
      </c>
      <c r="C11" s="46">
        <v>239</v>
      </c>
      <c r="D11" s="69" t="s">
        <v>45</v>
      </c>
      <c r="E11" s="46">
        <v>11104</v>
      </c>
      <c r="F11" s="16">
        <f>ROUND(E11/IX!C11,0)</f>
        <v>86</v>
      </c>
      <c r="G11" s="17">
        <f>ROUND(IX!G11/IX!C11,0)</f>
        <v>66</v>
      </c>
    </row>
    <row r="12" spans="1:7" ht="14.1" customHeight="1" x14ac:dyDescent="0.2">
      <c r="A12" s="9">
        <v>7</v>
      </c>
      <c r="B12" s="36" t="str">
        <f>VIII!B12</f>
        <v>00000007</v>
      </c>
      <c r="C12" s="46">
        <v>236</v>
      </c>
      <c r="D12" s="69" t="s">
        <v>45</v>
      </c>
      <c r="E12" s="46">
        <v>6778</v>
      </c>
      <c r="F12" s="16">
        <f>ROUND(E12/IX!C12,0)</f>
        <v>74</v>
      </c>
      <c r="G12" s="17">
        <f>ROUND(IX!G12/IX!C12,0)</f>
        <v>63</v>
      </c>
    </row>
    <row r="13" spans="1:7" ht="14.1" customHeight="1" x14ac:dyDescent="0.2">
      <c r="A13" s="9">
        <v>8</v>
      </c>
      <c r="B13" s="36" t="str">
        <f>VIII!B13</f>
        <v>00000008</v>
      </c>
      <c r="C13" s="46">
        <v>239</v>
      </c>
      <c r="D13" s="69" t="s">
        <v>45</v>
      </c>
      <c r="E13" s="46">
        <v>10732</v>
      </c>
      <c r="F13" s="16">
        <f>ROUND(E13/IX!C13,0)</f>
        <v>61</v>
      </c>
      <c r="G13" s="17">
        <f>ROUND(IX!G13/IX!C13,0)</f>
        <v>47</v>
      </c>
    </row>
    <row r="14" spans="1:7" ht="14.1" customHeight="1" x14ac:dyDescent="0.2">
      <c r="A14" s="9">
        <v>9</v>
      </c>
      <c r="B14" s="36" t="str">
        <f>VIII!B14</f>
        <v>00000009</v>
      </c>
      <c r="C14" s="46">
        <v>229</v>
      </c>
      <c r="D14" s="69" t="s">
        <v>45</v>
      </c>
      <c r="E14" s="46">
        <v>10326</v>
      </c>
      <c r="F14" s="16">
        <f>ROUND(E14/IX!C14,0)</f>
        <v>59</v>
      </c>
      <c r="G14" s="17">
        <f>ROUND(IX!G14/IX!C14,0)</f>
        <v>57</v>
      </c>
    </row>
    <row r="15" spans="1:7" ht="14.1" customHeight="1" x14ac:dyDescent="0.2">
      <c r="A15" s="9">
        <v>10</v>
      </c>
      <c r="B15" s="36" t="str">
        <f>VIII!B15</f>
        <v>00000010</v>
      </c>
      <c r="C15" s="46">
        <v>222</v>
      </c>
      <c r="D15" s="69" t="s">
        <v>45</v>
      </c>
      <c r="E15" s="46">
        <v>4131</v>
      </c>
      <c r="F15" s="16">
        <f>ROUND(E15/IX!C15,0)</f>
        <v>45</v>
      </c>
      <c r="G15" s="17">
        <f>ROUND(IX!G15/IX!C15,0)</f>
        <v>37</v>
      </c>
    </row>
    <row r="16" spans="1:7" ht="14.1" customHeight="1" x14ac:dyDescent="0.2">
      <c r="A16" s="9">
        <v>11</v>
      </c>
      <c r="B16" s="36" t="str">
        <f>VIII!B16</f>
        <v>00000011</v>
      </c>
      <c r="C16" s="46">
        <v>220</v>
      </c>
      <c r="D16" s="69" t="s">
        <v>45</v>
      </c>
      <c r="E16" s="46">
        <v>11727</v>
      </c>
      <c r="F16" s="16">
        <f>ROUND(E16/IX!C16,0)</f>
        <v>67</v>
      </c>
      <c r="G16" s="17">
        <f>ROUND(IX!G16/IX!C16,0)</f>
        <v>52</v>
      </c>
    </row>
    <row r="17" spans="1:7" ht="14.1" customHeight="1" x14ac:dyDescent="0.2">
      <c r="A17" s="9">
        <v>12</v>
      </c>
      <c r="B17" s="36" t="str">
        <f>VIII!B17</f>
        <v>00000012</v>
      </c>
      <c r="C17" s="46">
        <v>221</v>
      </c>
      <c r="D17" s="69" t="s">
        <v>45</v>
      </c>
      <c r="E17" s="46">
        <v>5708</v>
      </c>
      <c r="F17" s="16">
        <f>ROUND(E17/IX!C17,0)</f>
        <v>70</v>
      </c>
      <c r="G17" s="17">
        <f>ROUND(IX!G17/IX!C17,0)</f>
        <v>52</v>
      </c>
    </row>
    <row r="18" spans="1:7" ht="14.1" customHeight="1" x14ac:dyDescent="0.2">
      <c r="A18" s="9">
        <v>13</v>
      </c>
      <c r="B18" s="36" t="str">
        <f>VIII!B18</f>
        <v>00000013</v>
      </c>
      <c r="C18" s="46">
        <v>211</v>
      </c>
      <c r="D18" s="69" t="s">
        <v>45</v>
      </c>
      <c r="E18" s="46">
        <v>4980</v>
      </c>
      <c r="F18" s="16">
        <f>ROUND(E18/IX!C18,0)</f>
        <v>65</v>
      </c>
      <c r="G18" s="17">
        <f>ROUND(IX!G18/IX!C18,0)</f>
        <v>55</v>
      </c>
    </row>
    <row r="19" spans="1:7" ht="14.1" customHeight="1" x14ac:dyDescent="0.2">
      <c r="A19" s="9">
        <v>14</v>
      </c>
      <c r="B19" s="36" t="str">
        <f>VIII!B19</f>
        <v>00000014</v>
      </c>
      <c r="C19" s="46">
        <v>239</v>
      </c>
      <c r="D19" s="69" t="s">
        <v>45</v>
      </c>
      <c r="E19" s="46">
        <v>6094</v>
      </c>
      <c r="F19" s="16">
        <f>ROUND(E19/IX!C19,0)</f>
        <v>77</v>
      </c>
      <c r="G19" s="17">
        <f>ROUND(IX!G19/IX!C19,0)</f>
        <v>54</v>
      </c>
    </row>
    <row r="20" spans="1:7" ht="14.1" customHeight="1" x14ac:dyDescent="0.2">
      <c r="A20" s="9">
        <v>15</v>
      </c>
      <c r="B20" s="36" t="str">
        <f>VIII!B20</f>
        <v>00000015</v>
      </c>
      <c r="C20" s="46">
        <v>223</v>
      </c>
      <c r="D20" s="69" t="s">
        <v>45</v>
      </c>
      <c r="E20" s="46">
        <v>7445</v>
      </c>
      <c r="F20" s="16">
        <f>ROUND(E20/IX!C20,0)</f>
        <v>61</v>
      </c>
      <c r="G20" s="17">
        <f>ROUND(IX!G20/IX!C20,0)</f>
        <v>50</v>
      </c>
    </row>
    <row r="21" spans="1:7" ht="14.1" customHeight="1" x14ac:dyDescent="0.2">
      <c r="A21" s="9">
        <v>16</v>
      </c>
      <c r="B21" s="36" t="str">
        <f>VIII!B21</f>
        <v>00000016</v>
      </c>
      <c r="C21" s="46">
        <v>231</v>
      </c>
      <c r="D21" s="69" t="s">
        <v>45</v>
      </c>
      <c r="E21" s="46">
        <v>11378</v>
      </c>
      <c r="F21" s="16">
        <f>ROUND(E21/IX!C21,0)</f>
        <v>65</v>
      </c>
      <c r="G21" s="17">
        <f>ROUND(IX!G21/IX!C21,0)</f>
        <v>53</v>
      </c>
    </row>
    <row r="22" spans="1:7" ht="14.1" customHeight="1" x14ac:dyDescent="0.2">
      <c r="A22" s="9">
        <v>17</v>
      </c>
      <c r="B22" s="36" t="str">
        <f>VIII!B22</f>
        <v>00000017</v>
      </c>
      <c r="C22" s="46">
        <v>208</v>
      </c>
      <c r="D22" s="69" t="s">
        <v>45</v>
      </c>
      <c r="E22" s="46">
        <v>10363</v>
      </c>
      <c r="F22" s="16">
        <f>ROUND(E22/IX!C22,0)</f>
        <v>58</v>
      </c>
      <c r="G22" s="17">
        <f>ROUND(IX!G22/IX!C22,0)</f>
        <v>57</v>
      </c>
    </row>
    <row r="23" spans="1:7" ht="14.1" customHeight="1" x14ac:dyDescent="0.2">
      <c r="A23" s="9">
        <v>18</v>
      </c>
      <c r="B23" s="36" t="str">
        <f>VIII!B23</f>
        <v>00000018</v>
      </c>
      <c r="C23" s="46">
        <v>238</v>
      </c>
      <c r="D23" s="69" t="s">
        <v>45</v>
      </c>
      <c r="E23" s="46">
        <v>4475</v>
      </c>
      <c r="F23" s="16">
        <f>ROUND(E23/IX!C23,0)</f>
        <v>80</v>
      </c>
      <c r="G23" s="17">
        <f>ROUND(IX!G23/IX!C23,0)</f>
        <v>59</v>
      </c>
    </row>
    <row r="24" spans="1:7" ht="14.1" customHeight="1" x14ac:dyDescent="0.2">
      <c r="A24" s="9">
        <v>19</v>
      </c>
      <c r="B24" s="36" t="str">
        <f>VIII!B24</f>
        <v>00000019</v>
      </c>
      <c r="C24" s="46">
        <v>246</v>
      </c>
      <c r="D24" s="69" t="s">
        <v>45</v>
      </c>
      <c r="E24" s="46">
        <v>8363</v>
      </c>
      <c r="F24" s="16">
        <f>ROUND(E24/IX!C24,0)</f>
        <v>41</v>
      </c>
      <c r="G24" s="17">
        <f>ROUND(IX!G24/IX!C24,0)</f>
        <v>32</v>
      </c>
    </row>
    <row r="25" spans="1:7" ht="14.1" customHeight="1" x14ac:dyDescent="0.2">
      <c r="A25" s="9">
        <v>20</v>
      </c>
      <c r="B25" s="36" t="str">
        <f>VIII!B25</f>
        <v>00000020</v>
      </c>
      <c r="C25" s="46">
        <v>222</v>
      </c>
      <c r="D25" s="69" t="s">
        <v>45</v>
      </c>
      <c r="E25" s="46">
        <v>9228</v>
      </c>
      <c r="F25" s="16">
        <f>ROUND(E25/IX!C25,0)</f>
        <v>80</v>
      </c>
      <c r="G25" s="17">
        <f>ROUND(IX!G25/IX!C25,0)</f>
        <v>56</v>
      </c>
    </row>
    <row r="26" spans="1:7" ht="14.1" customHeight="1" x14ac:dyDescent="0.2">
      <c r="A26" s="9">
        <v>21</v>
      </c>
      <c r="B26" s="36" t="str">
        <f>VIII!B26</f>
        <v>00000021</v>
      </c>
      <c r="C26" s="46">
        <v>238</v>
      </c>
      <c r="D26" s="69" t="s">
        <v>45</v>
      </c>
      <c r="E26" s="46">
        <v>4365</v>
      </c>
      <c r="F26" s="16">
        <f>ROUND(E26/IX!C26,0)</f>
        <v>72</v>
      </c>
      <c r="G26" s="17">
        <f>ROUND(IX!G26/IX!C26,0)</f>
        <v>54</v>
      </c>
    </row>
    <row r="27" spans="1:7" ht="14.1" customHeight="1" x14ac:dyDescent="0.2">
      <c r="A27" s="9">
        <v>22</v>
      </c>
      <c r="B27" s="36" t="str">
        <f>VIII!B27</f>
        <v>00000022</v>
      </c>
      <c r="C27" s="46">
        <v>240</v>
      </c>
      <c r="D27" s="69" t="s">
        <v>45</v>
      </c>
      <c r="E27" s="46">
        <v>14543</v>
      </c>
      <c r="F27" s="16">
        <f>ROUND(E27/IX!C27,0)</f>
        <v>81</v>
      </c>
      <c r="G27" s="17">
        <f>ROUND(IX!G27/IX!C27,0)</f>
        <v>57</v>
      </c>
    </row>
    <row r="28" spans="1:7" ht="14.1" customHeight="1" x14ac:dyDescent="0.2">
      <c r="A28" s="9">
        <v>23</v>
      </c>
      <c r="B28" s="38" t="str">
        <f>VIII!B28</f>
        <v>00000023</v>
      </c>
      <c r="C28" s="46">
        <v>219</v>
      </c>
      <c r="D28" s="69" t="s">
        <v>45</v>
      </c>
      <c r="E28" s="46">
        <v>9639</v>
      </c>
      <c r="F28" s="16">
        <f>ROUND(E28/IX!C28,0)</f>
        <v>83</v>
      </c>
      <c r="G28" s="17">
        <f>ROUND(IX!G28/IX!C28,0)</f>
        <v>51</v>
      </c>
    </row>
    <row r="29" spans="1:7" ht="14.1" customHeight="1" x14ac:dyDescent="0.2">
      <c r="A29" s="9">
        <v>24</v>
      </c>
      <c r="B29" s="36" t="str">
        <f>VIII!B29</f>
        <v>00000024</v>
      </c>
      <c r="C29" s="46">
        <v>243</v>
      </c>
      <c r="D29" s="69" t="s">
        <v>45</v>
      </c>
      <c r="E29" s="46">
        <v>6875</v>
      </c>
      <c r="F29" s="16">
        <f>ROUND(E29/IX!C29,0)</f>
        <v>85</v>
      </c>
      <c r="G29" s="17">
        <f>ROUND(IX!G29/IX!C29,0)</f>
        <v>63</v>
      </c>
    </row>
    <row r="30" spans="1:7" ht="14.1" customHeight="1" x14ac:dyDescent="0.2">
      <c r="A30" s="9">
        <v>25</v>
      </c>
      <c r="B30" s="38" t="str">
        <f>VIII!B30</f>
        <v>00000025</v>
      </c>
      <c r="C30" s="46">
        <v>209</v>
      </c>
      <c r="D30" s="69" t="s">
        <v>45</v>
      </c>
      <c r="E30" s="46">
        <v>4644</v>
      </c>
      <c r="F30" s="16">
        <f>ROUND(E30/IX!C30,0)</f>
        <v>75</v>
      </c>
      <c r="G30" s="17">
        <f>ROUND(IX!G30/IX!C30,0)</f>
        <v>62</v>
      </c>
    </row>
    <row r="31" spans="1:7" ht="14.1" customHeight="1" x14ac:dyDescent="0.2">
      <c r="A31" s="9">
        <v>26</v>
      </c>
      <c r="B31" s="36" t="str">
        <f>VIII!B31</f>
        <v>00000026</v>
      </c>
      <c r="C31" s="46">
        <v>203</v>
      </c>
      <c r="D31" s="69" t="s">
        <v>45</v>
      </c>
      <c r="E31" s="46">
        <v>8119</v>
      </c>
      <c r="F31" s="16">
        <f>ROUND(E31/IX!C31,0)</f>
        <v>64</v>
      </c>
      <c r="G31" s="17">
        <f>ROUND(IX!G31/IX!C31,0)</f>
        <v>51</v>
      </c>
    </row>
    <row r="32" spans="1:7" x14ac:dyDescent="0.2">
      <c r="A32" s="9">
        <v>27</v>
      </c>
      <c r="B32" s="38" t="str">
        <f>VIII!B32</f>
        <v>00000027</v>
      </c>
      <c r="C32" s="46">
        <v>222</v>
      </c>
      <c r="D32" s="69" t="s">
        <v>45</v>
      </c>
      <c r="E32" s="46">
        <v>5024</v>
      </c>
      <c r="F32" s="16">
        <f>ROUND(E32/IX!C32,0)</f>
        <v>84</v>
      </c>
      <c r="G32" s="17">
        <f>ROUND(IX!G32/IX!C32,0)</f>
        <v>60</v>
      </c>
    </row>
    <row r="33" spans="1:7" ht="14.1" customHeight="1" x14ac:dyDescent="0.2">
      <c r="A33" s="9">
        <v>28</v>
      </c>
      <c r="B33" s="36" t="str">
        <f>VIII!B33</f>
        <v>00000028</v>
      </c>
      <c r="C33" s="46">
        <v>207</v>
      </c>
      <c r="D33" s="69" t="s">
        <v>45</v>
      </c>
      <c r="E33" s="46">
        <v>10290</v>
      </c>
      <c r="F33" s="16">
        <f>ROUND(E33/IX!C33,0)</f>
        <v>79</v>
      </c>
      <c r="G33" s="17">
        <f>ROUND(IX!G33/IX!C33,0)</f>
        <v>58</v>
      </c>
    </row>
    <row r="34" spans="1:7" ht="14.1" customHeight="1" x14ac:dyDescent="0.2">
      <c r="A34" s="9">
        <v>29</v>
      </c>
      <c r="B34" s="36" t="str">
        <f>VIII!B34</f>
        <v>00000029</v>
      </c>
      <c r="C34" s="46">
        <v>212</v>
      </c>
      <c r="D34" s="69" t="s">
        <v>45</v>
      </c>
      <c r="E34" s="46">
        <v>5347</v>
      </c>
      <c r="F34" s="16">
        <f>ROUND(E34/IX!C34,0)</f>
        <v>66</v>
      </c>
      <c r="G34" s="17">
        <f>ROUND(IX!G34/IX!C34,0)</f>
        <v>63</v>
      </c>
    </row>
    <row r="35" spans="1:7" ht="14.1" customHeight="1" x14ac:dyDescent="0.2">
      <c r="A35" s="9">
        <v>30</v>
      </c>
      <c r="B35" s="36" t="str">
        <f>VIII!B35</f>
        <v>00000030</v>
      </c>
      <c r="C35" s="46">
        <v>238</v>
      </c>
      <c r="D35" s="69" t="s">
        <v>45</v>
      </c>
      <c r="E35" s="46">
        <v>4579</v>
      </c>
      <c r="F35" s="16">
        <f>ROUND(E35/IX!C35,0)</f>
        <v>57</v>
      </c>
      <c r="G35" s="17">
        <f>ROUND(IX!G35/IX!C35,0)</f>
        <v>63</v>
      </c>
    </row>
    <row r="36" spans="1:7" ht="14.1" customHeight="1" x14ac:dyDescent="0.2">
      <c r="A36" s="9">
        <v>31</v>
      </c>
      <c r="B36" s="36" t="str">
        <f>VIII!B36</f>
        <v>00000031</v>
      </c>
      <c r="C36" s="46">
        <v>219</v>
      </c>
      <c r="D36" s="69" t="s">
        <v>45</v>
      </c>
      <c r="E36" s="46">
        <v>5039</v>
      </c>
      <c r="F36" s="16">
        <f>ROUND(E36/IX!C36,0)</f>
        <v>62</v>
      </c>
      <c r="G36" s="17">
        <f>ROUND(IX!G36/IX!C36,0)</f>
        <v>63</v>
      </c>
    </row>
    <row r="37" spans="1:7" ht="14.1" customHeight="1" x14ac:dyDescent="0.2">
      <c r="A37" s="9">
        <v>32</v>
      </c>
      <c r="B37" s="36" t="str">
        <f>VIII!B37</f>
        <v>00000032</v>
      </c>
      <c r="C37" s="46">
        <v>229</v>
      </c>
      <c r="D37" s="69" t="s">
        <v>45</v>
      </c>
      <c r="E37" s="46">
        <v>5526</v>
      </c>
      <c r="F37" s="16">
        <f>ROUND(E37/IX!C37,0)</f>
        <v>68</v>
      </c>
      <c r="G37" s="17">
        <f>ROUND(IX!G37/IX!C37,0)</f>
        <v>63</v>
      </c>
    </row>
    <row r="38" spans="1:7" ht="12.75" customHeight="1" x14ac:dyDescent="0.2">
      <c r="A38" s="9">
        <v>33</v>
      </c>
      <c r="B38" s="36" t="str">
        <f>VIII!B38</f>
        <v>00000033</v>
      </c>
      <c r="C38" s="46">
        <v>240</v>
      </c>
      <c r="D38" s="69" t="s">
        <v>45</v>
      </c>
      <c r="E38" s="46">
        <v>5555</v>
      </c>
      <c r="F38" s="16">
        <f>ROUND(E38/IX!C38,0)</f>
        <v>67</v>
      </c>
      <c r="G38" s="17">
        <f>ROUND(IX!G38/IX!C38,0)</f>
        <v>62</v>
      </c>
    </row>
    <row r="39" spans="1:7" ht="14.1" customHeight="1" x14ac:dyDescent="0.2">
      <c r="A39" s="9">
        <v>34</v>
      </c>
      <c r="B39" s="36" t="str">
        <f>VIII!B39</f>
        <v>00000034</v>
      </c>
      <c r="C39" s="46">
        <v>211</v>
      </c>
      <c r="D39" s="69" t="s">
        <v>45</v>
      </c>
      <c r="E39" s="46">
        <v>5177</v>
      </c>
      <c r="F39" s="16">
        <f>ROUND(E39/IX!C39,0)</f>
        <v>64</v>
      </c>
      <c r="G39" s="17">
        <f>ROUND(IX!G39/IX!C39,0)</f>
        <v>63</v>
      </c>
    </row>
    <row r="40" spans="1:7" ht="14.1" customHeight="1" x14ac:dyDescent="0.2">
      <c r="A40" s="9">
        <v>35</v>
      </c>
      <c r="B40" s="36" t="str">
        <f>VIII!B40</f>
        <v>00000035</v>
      </c>
      <c r="C40" s="46">
        <v>215</v>
      </c>
      <c r="D40" s="69" t="s">
        <v>45</v>
      </c>
      <c r="E40" s="46">
        <v>5258</v>
      </c>
      <c r="F40" s="16">
        <f>ROUND(E40/IX!C40,0)</f>
        <v>65</v>
      </c>
      <c r="G40" s="17">
        <f>ROUND(IX!G40/IX!C40,0)</f>
        <v>63</v>
      </c>
    </row>
    <row r="41" spans="1:7" ht="14.1" customHeight="1" x14ac:dyDescent="0.2">
      <c r="A41" s="9">
        <v>36</v>
      </c>
      <c r="B41" s="36" t="str">
        <f>VIII!B41</f>
        <v>00000036</v>
      </c>
      <c r="C41" s="46">
        <v>206</v>
      </c>
      <c r="D41" s="69" t="s">
        <v>45</v>
      </c>
      <c r="E41" s="46">
        <v>5854</v>
      </c>
      <c r="F41" s="16">
        <f>ROUND(E41/IX!C41,0)</f>
        <v>73</v>
      </c>
      <c r="G41" s="17">
        <f>ROUND(IX!G41/IX!C41,0)</f>
        <v>62</v>
      </c>
    </row>
    <row r="42" spans="1:7" ht="14.1" customHeight="1" x14ac:dyDescent="0.2">
      <c r="A42" s="9">
        <v>37</v>
      </c>
      <c r="B42" s="36" t="str">
        <f>VIII!B42</f>
        <v>00000037</v>
      </c>
      <c r="C42" s="46">
        <v>205</v>
      </c>
      <c r="D42" s="69" t="s">
        <v>45</v>
      </c>
      <c r="E42" s="46">
        <v>6052</v>
      </c>
      <c r="F42" s="16">
        <f>ROUND(E42/IX!C42,0)</f>
        <v>76</v>
      </c>
      <c r="G42" s="17">
        <f>ROUND(IX!G42/IX!C42,0)</f>
        <v>62</v>
      </c>
    </row>
    <row r="43" spans="1:7" ht="14.1" customHeight="1" x14ac:dyDescent="0.2">
      <c r="A43" s="9">
        <v>38</v>
      </c>
      <c r="B43" s="36" t="str">
        <f>VIII!B43</f>
        <v>00000038</v>
      </c>
      <c r="C43" s="46">
        <v>205</v>
      </c>
      <c r="D43" s="69" t="s">
        <v>45</v>
      </c>
      <c r="E43" s="46">
        <v>5373</v>
      </c>
      <c r="F43" s="16">
        <f>ROUND(E43/IX!C43,0)</f>
        <v>66</v>
      </c>
      <c r="G43" s="17">
        <f>ROUND(IX!G43/IX!C43,0)</f>
        <v>61</v>
      </c>
    </row>
    <row r="44" spans="1:7" ht="14.1" customHeight="1" x14ac:dyDescent="0.2">
      <c r="A44" s="9">
        <v>39</v>
      </c>
      <c r="B44" s="36" t="str">
        <f>VIII!B44</f>
        <v>00000039</v>
      </c>
      <c r="C44" s="46">
        <v>214</v>
      </c>
      <c r="D44" s="69" t="s">
        <v>45</v>
      </c>
      <c r="E44" s="46">
        <v>4566</v>
      </c>
      <c r="F44" s="16">
        <f>ROUND(E44/IX!C44,0)</f>
        <v>48</v>
      </c>
      <c r="G44" s="17">
        <f>ROUND(IX!G44/IX!C44,0)</f>
        <v>38</v>
      </c>
    </row>
    <row r="45" spans="1:7" ht="14.1" customHeight="1" x14ac:dyDescent="0.2">
      <c r="A45" s="9">
        <v>40</v>
      </c>
      <c r="B45" s="36" t="str">
        <f>VIII!B45</f>
        <v>00000040</v>
      </c>
      <c r="C45" s="109">
        <v>243</v>
      </c>
      <c r="D45" s="70" t="s">
        <v>45</v>
      </c>
      <c r="E45" s="46">
        <v>1468</v>
      </c>
      <c r="F45" s="16">
        <f>ROUND(E45/IX!C45,0)</f>
        <v>41</v>
      </c>
      <c r="G45" s="17">
        <f>ROUND(IX!G45/IX!C45,0)</f>
        <v>23</v>
      </c>
    </row>
    <row r="46" spans="1:7" ht="14.1" customHeight="1" x14ac:dyDescent="0.2">
      <c r="A46" s="9">
        <v>41</v>
      </c>
      <c r="B46" s="38" t="str">
        <f>VIII!B46</f>
        <v>00000041</v>
      </c>
      <c r="C46" s="46">
        <v>240</v>
      </c>
      <c r="D46" s="69" t="s">
        <v>45</v>
      </c>
      <c r="E46" s="46">
        <v>1278</v>
      </c>
      <c r="F46" s="16">
        <f>ROUND(E46/IX!C46,0)</f>
        <v>46</v>
      </c>
      <c r="G46" s="17">
        <f>ROUND(IX!G46/IX!C46,0)</f>
        <v>40</v>
      </c>
    </row>
    <row r="47" spans="1:7" ht="14.1" customHeight="1" x14ac:dyDescent="0.2">
      <c r="A47" s="9">
        <v>42</v>
      </c>
      <c r="B47" s="38" t="str">
        <f>VIII!B47</f>
        <v>00000042</v>
      </c>
      <c r="C47" s="46">
        <v>222</v>
      </c>
      <c r="D47" s="69" t="s">
        <v>45</v>
      </c>
      <c r="E47" s="46">
        <v>1062</v>
      </c>
      <c r="F47" s="16">
        <f>ROUND(E47/IX!C47,0)</f>
        <v>38</v>
      </c>
      <c r="G47" s="17">
        <f>ROUND(IX!G47/IX!C47,0)</f>
        <v>39</v>
      </c>
    </row>
    <row r="48" spans="1:7" ht="14.1" customHeight="1" x14ac:dyDescent="0.2">
      <c r="A48" s="9">
        <v>43</v>
      </c>
      <c r="B48" s="38" t="str">
        <f>VIII!B48</f>
        <v>00000043</v>
      </c>
      <c r="C48" s="46">
        <v>240</v>
      </c>
      <c r="D48" s="69" t="s">
        <v>45</v>
      </c>
      <c r="E48" s="46">
        <v>864</v>
      </c>
      <c r="F48" s="16">
        <f>ROUND(E48/IX!C48,0)</f>
        <v>43</v>
      </c>
      <c r="G48" s="17">
        <f>ROUND(IX!G48/IX!C48,0)</f>
        <v>41</v>
      </c>
    </row>
    <row r="49" spans="1:7" ht="14.1" customHeight="1" x14ac:dyDescent="0.2">
      <c r="A49" s="9">
        <v>44</v>
      </c>
      <c r="B49" s="38" t="str">
        <f>VIII!B49</f>
        <v>00000044</v>
      </c>
      <c r="C49" s="46">
        <v>243</v>
      </c>
      <c r="D49" s="69" t="s">
        <v>45</v>
      </c>
      <c r="E49" s="46">
        <v>992</v>
      </c>
      <c r="F49" s="16">
        <f>ROUND(E49/IX!C49,0)</f>
        <v>50</v>
      </c>
      <c r="G49" s="17">
        <f>ROUND(IX!G49/IX!C49,0)</f>
        <v>41</v>
      </c>
    </row>
    <row r="50" spans="1:7" ht="14.1" customHeight="1" x14ac:dyDescent="0.2">
      <c r="A50" s="9">
        <v>45</v>
      </c>
      <c r="B50" s="38" t="str">
        <f>VIII!B50</f>
        <v>00000045</v>
      </c>
      <c r="C50" s="46">
        <v>214</v>
      </c>
      <c r="D50" s="69" t="s">
        <v>45</v>
      </c>
      <c r="E50" s="46">
        <v>666</v>
      </c>
      <c r="F50" s="16">
        <f>ROUND(E50/IX!C50,0)</f>
        <v>56</v>
      </c>
      <c r="G50" s="17">
        <f>ROUND(IX!G50/IX!C50,0)</f>
        <v>46</v>
      </c>
    </row>
    <row r="51" spans="1:7" ht="14.1" customHeight="1" x14ac:dyDescent="0.2">
      <c r="A51" s="9">
        <v>46</v>
      </c>
      <c r="B51" s="38" t="str">
        <f>VIII!B51</f>
        <v>00000046</v>
      </c>
      <c r="C51" s="46">
        <v>244</v>
      </c>
      <c r="D51" s="69" t="s">
        <v>45</v>
      </c>
      <c r="E51" s="46">
        <v>596</v>
      </c>
      <c r="F51" s="16">
        <f>ROUND(E51/IX!C51,0)</f>
        <v>54</v>
      </c>
      <c r="G51" s="17">
        <f>ROUND(IX!G51/IX!C51,0)</f>
        <v>51</v>
      </c>
    </row>
    <row r="52" spans="1:7" ht="14.1" customHeight="1" x14ac:dyDescent="0.2">
      <c r="A52" s="9">
        <v>47</v>
      </c>
      <c r="B52" s="38" t="str">
        <f>VIII!B52</f>
        <v>00000047</v>
      </c>
      <c r="C52" s="46">
        <v>242</v>
      </c>
      <c r="D52" s="69" t="s">
        <v>45</v>
      </c>
      <c r="E52" s="46">
        <v>731</v>
      </c>
      <c r="F52" s="16">
        <f>ROUND(E52/IX!C52,0)</f>
        <v>49</v>
      </c>
      <c r="G52" s="17">
        <f>ROUND(IX!G52/IX!C52,0)</f>
        <v>37</v>
      </c>
    </row>
    <row r="53" spans="1:7" ht="14.1" customHeight="1" x14ac:dyDescent="0.2">
      <c r="A53" s="9">
        <v>48</v>
      </c>
      <c r="B53" s="38" t="str">
        <f>VIII!B53</f>
        <v>00000048</v>
      </c>
      <c r="C53" s="46">
        <v>240</v>
      </c>
      <c r="D53" s="71" t="s">
        <v>45</v>
      </c>
      <c r="E53" s="97">
        <v>945</v>
      </c>
      <c r="F53" s="16">
        <f>ROUND(E53/IX!C53,0)</f>
        <v>59</v>
      </c>
      <c r="G53" s="17">
        <f>ROUND(IX!G53/IX!C53,0)</f>
        <v>39</v>
      </c>
    </row>
    <row r="54" spans="1:7" ht="14.1" customHeight="1" x14ac:dyDescent="0.2">
      <c r="A54" s="9">
        <v>49</v>
      </c>
      <c r="B54" s="38" t="str">
        <f>VIII!B54</f>
        <v>00000049</v>
      </c>
      <c r="C54" s="39" t="s">
        <v>248</v>
      </c>
      <c r="D54" s="69" t="s">
        <v>45</v>
      </c>
      <c r="E54" s="46">
        <v>450</v>
      </c>
      <c r="F54" s="16">
        <f>ROUND(E54/IX!C54,0)</f>
        <v>56</v>
      </c>
      <c r="G54" s="17">
        <f>ROUND(IX!G54/IX!C54,0)</f>
        <v>50</v>
      </c>
    </row>
    <row r="55" spans="1:7" ht="14.1" customHeight="1" x14ac:dyDescent="0.2">
      <c r="A55" s="9">
        <v>50</v>
      </c>
      <c r="B55" s="38" t="str">
        <f>VIII!B55</f>
        <v>00000050</v>
      </c>
      <c r="C55" s="46">
        <v>243</v>
      </c>
      <c r="D55" s="69" t="s">
        <v>45</v>
      </c>
      <c r="E55" s="46">
        <v>20389</v>
      </c>
      <c r="F55" s="16">
        <f>ROUND(E55/IX!C55,0)</f>
        <v>98</v>
      </c>
      <c r="G55" s="17">
        <f>ROUND(IX!G55/IX!C55,0)</f>
        <v>63</v>
      </c>
    </row>
    <row r="56" spans="1:7" ht="14.1" customHeight="1" x14ac:dyDescent="0.2">
      <c r="A56" s="9">
        <v>51</v>
      </c>
      <c r="B56" s="38" t="str">
        <f>VIII!B56</f>
        <v>00000051</v>
      </c>
      <c r="C56" s="46">
        <v>240</v>
      </c>
      <c r="D56" s="69" t="s">
        <v>45</v>
      </c>
      <c r="E56" s="46">
        <v>3962</v>
      </c>
      <c r="F56" s="16">
        <f>ROUND(E56/IX!C56,0)</f>
        <v>63</v>
      </c>
      <c r="G56" s="17">
        <f>ROUND(IX!G56/IX!C56,0)</f>
        <v>49</v>
      </c>
    </row>
    <row r="57" spans="1:7" ht="14.1" customHeight="1" x14ac:dyDescent="0.2">
      <c r="A57" s="9">
        <v>52</v>
      </c>
      <c r="B57" s="38" t="str">
        <f>VIII!B57</f>
        <v>00000052</v>
      </c>
      <c r="C57" s="39" t="s">
        <v>248</v>
      </c>
      <c r="D57" s="69" t="s">
        <v>45</v>
      </c>
      <c r="E57" s="46">
        <v>1471</v>
      </c>
      <c r="F57" s="16">
        <f>ROUND(E57/IX!C57,0)</f>
        <v>54</v>
      </c>
      <c r="G57" s="17">
        <f>ROUND(IX!G57/IX!C57,0)</f>
        <v>34</v>
      </c>
    </row>
    <row r="58" spans="1:7" ht="14.1" customHeight="1" thickBot="1" x14ac:dyDescent="0.25">
      <c r="A58" s="9">
        <v>53</v>
      </c>
      <c r="B58" s="38" t="str">
        <f>VIII!B58</f>
        <v>00000053</v>
      </c>
      <c r="C58" s="39" t="s">
        <v>248</v>
      </c>
      <c r="D58" s="69" t="s">
        <v>45</v>
      </c>
      <c r="E58" s="46">
        <v>994</v>
      </c>
      <c r="F58" s="16">
        <f>ROUND(E58/IX!C58,0)</f>
        <v>29</v>
      </c>
      <c r="G58" s="17">
        <f>ROUND(IX!G58/IX!C58,0)</f>
        <v>29</v>
      </c>
    </row>
    <row r="59" spans="1:7" ht="18" customHeight="1" thickBot="1" x14ac:dyDescent="0.25">
      <c r="A59" s="24" t="s">
        <v>143</v>
      </c>
      <c r="B59" s="25" t="s">
        <v>45</v>
      </c>
      <c r="C59" s="26" t="s">
        <v>45</v>
      </c>
      <c r="D59" s="26" t="s">
        <v>45</v>
      </c>
      <c r="E59" s="41">
        <f>SUM(E6:E58)</f>
        <v>334285</v>
      </c>
      <c r="F59" s="27" t="s">
        <v>45</v>
      </c>
      <c r="G59" s="28" t="s">
        <v>45</v>
      </c>
    </row>
    <row r="60" spans="1:7" x14ac:dyDescent="0.2">
      <c r="A60" s="4"/>
      <c r="B60" s="5"/>
      <c r="C60" s="5"/>
      <c r="D60" s="5"/>
      <c r="E60" s="5"/>
      <c r="F60" s="5"/>
      <c r="G60" s="5"/>
    </row>
    <row r="61" spans="1:7" x14ac:dyDescent="0.2">
      <c r="A61" s="4"/>
      <c r="B61" s="5"/>
      <c r="C61" s="5"/>
      <c r="D61" s="5"/>
      <c r="E61" s="5"/>
      <c r="F61" s="5"/>
      <c r="G61" s="5"/>
    </row>
    <row r="62" spans="1:7" x14ac:dyDescent="0.2">
      <c r="A62" s="4"/>
      <c r="B62" s="5"/>
      <c r="C62" s="5"/>
      <c r="D62" s="5"/>
      <c r="E62" s="5"/>
      <c r="F62" s="5"/>
      <c r="G62" s="5"/>
    </row>
    <row r="63" spans="1:7" x14ac:dyDescent="0.2">
      <c r="A63" s="4"/>
      <c r="B63" s="5"/>
      <c r="C63" s="5"/>
      <c r="D63" s="5"/>
      <c r="E63" s="5"/>
      <c r="F63" s="5"/>
      <c r="G63" s="5"/>
    </row>
  </sheetData>
  <mergeCells count="1"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I-VII</vt:lpstr>
      <vt:lpstr>VIII</vt:lpstr>
      <vt:lpstr>IX</vt:lpstr>
      <vt:lpstr>X</vt:lpstr>
      <vt:lpstr>XI</vt:lpstr>
      <vt:lpstr>'I-VII'!Nyomtatási_terület</vt:lpstr>
    </vt:vector>
  </TitlesOfParts>
  <Company>Egri leány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Sebestény Hajnalka</dc:creator>
  <cp:lastModifiedBy>Szabó Attila</cp:lastModifiedBy>
  <cp:lastPrinted>2024-03-21T10:40:35Z</cp:lastPrinted>
  <dcterms:created xsi:type="dcterms:W3CDTF">2006-01-08T18:56:14Z</dcterms:created>
  <dcterms:modified xsi:type="dcterms:W3CDTF">2026-03-27T08:43:20Z</dcterms:modified>
</cp:coreProperties>
</file>