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P:\Kontrolling\Timi\TÁVHŐ\Közzététel honlap-2017. évről\2025\"/>
    </mc:Choice>
  </mc:AlternateContent>
  <xr:revisionPtr revIDLastSave="0" documentId="13_ncr:1_{03469E19-39D9-49D5-9719-AD2EB1844FD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I-VII" sheetId="10" r:id="rId1"/>
  </sheets>
  <definedNames>
    <definedName name="_xlnm.Print_Area" localSheetId="0">'I-VII'!$A$1:$E$128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0" l="1"/>
  <c r="E95" i="10" s="1"/>
  <c r="E62" i="10" l="1"/>
  <c r="E60" i="10"/>
  <c r="E48" i="10" l="1"/>
  <c r="E46" i="10" s="1"/>
  <c r="E26" i="10"/>
  <c r="E39" i="10"/>
  <c r="E35" i="10" s="1"/>
  <c r="D39" i="10"/>
  <c r="D35" i="10" s="1"/>
  <c r="D57" i="10"/>
  <c r="E55" i="10"/>
  <c r="D55" i="10"/>
  <c r="E52" i="10"/>
  <c r="D52" i="10"/>
  <c r="D46" i="10"/>
  <c r="D41" i="10"/>
  <c r="E41" i="10"/>
  <c r="E57" i="10"/>
  <c r="D95" i="10"/>
  <c r="D27" i="10"/>
  <c r="E27" i="10" l="1"/>
</calcChain>
</file>

<file path=xl/sharedStrings.xml><?xml version="1.0" encoding="utf-8"?>
<sst xmlns="http://schemas.openxmlformats.org/spreadsheetml/2006/main" count="256" uniqueCount="167">
  <si>
    <t xml:space="preserve">A fütesi időszak átlaghőmérséklete                                                            </t>
  </si>
  <si>
    <t xml:space="preserve">Lakossági felhasználók számára értékesített fűtési célú hő                    </t>
  </si>
  <si>
    <t>GJ</t>
  </si>
  <si>
    <t xml:space="preserve">Egyéb felhasználók számára értékesített hő                    </t>
  </si>
  <si>
    <t xml:space="preserve">Értékesített villamos energia mennyisége                                                   </t>
  </si>
  <si>
    <t>Gazdálkodásra vonatkozó gazdasági és műszaki információk</t>
  </si>
  <si>
    <t xml:space="preserve"> °C</t>
  </si>
  <si>
    <t>Mértékegység</t>
  </si>
  <si>
    <t>MWh</t>
  </si>
  <si>
    <t>6.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</si>
  <si>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</si>
  <si>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</si>
  <si>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</si>
  <si>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</si>
  <si>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</si>
  <si>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</si>
  <si>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</si>
  <si>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</si>
  <si>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</si>
  <si>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</si>
  <si>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</si>
  <si>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</si>
  <si>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</si>
  <si>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</si>
  <si>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</si>
  <si>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Sor-szám</t>
  </si>
  <si>
    <t>Megnevezés</t>
  </si>
  <si>
    <t xml:space="preserve">   MJ/légm</t>
  </si>
  <si>
    <t xml:space="preserve"> ezer Ft</t>
  </si>
  <si>
    <t>Lakossági felhasználók számára kiszámlázott fűtési célú hő értékesítéséből származó fűtési alapdíj</t>
  </si>
  <si>
    <t xml:space="preserve">Lakossági felhasználók számára kiszámlázott használati melegvíz alapdíj                                                                                                                                </t>
  </si>
  <si>
    <t>Lakossági felhasználóktól származó, fűtési célra értékesített hő mennyiségétől függő árbevétel</t>
  </si>
  <si>
    <t>Lakossági felhasználóktól, használati melegvíz értékesítésből származó, az értékesített hő mennyiségétől függő árbevétel, víz- és csatornadíj nélkül</t>
  </si>
  <si>
    <t>Egyéb felhasználóktól, hő értékesítésből származó, az értékesített hő mennyiségétől független árbevétel</t>
  </si>
  <si>
    <t>Egyéb felhasználóktól, hő értékesítésből származó, az értékesített hő mennyiségétől függő árbevétel</t>
  </si>
  <si>
    <t>I. táblázat</t>
  </si>
  <si>
    <t>Villamosenergia-értékesítésből származó árbevétel</t>
  </si>
  <si>
    <t>A távhőszolgáltató nevén nyilvántartott, vízmérőn mért víz- és csatornadíjból származó árbevétel</t>
  </si>
  <si>
    <t>Központi költségvetésből származó állami támogatások</t>
  </si>
  <si>
    <t>17.</t>
  </si>
  <si>
    <t>18.</t>
  </si>
  <si>
    <t>19.</t>
  </si>
  <si>
    <t>20.</t>
  </si>
  <si>
    <t>21.</t>
  </si>
  <si>
    <t>Helyi önkormányzattól kapott támogatások</t>
  </si>
  <si>
    <t>-</t>
  </si>
  <si>
    <t>Egyéb támogatások</t>
  </si>
  <si>
    <t>Egyéb árbevétel és egyéb bevétel</t>
  </si>
  <si>
    <t>Árbevétel és egyéb bevétel összesen</t>
  </si>
  <si>
    <t>II. táblázat</t>
  </si>
  <si>
    <t>1.1.</t>
  </si>
  <si>
    <t>Felhasznált energia mennyisége összesen:</t>
  </si>
  <si>
    <t>Saját tulajdonú berendezésekkel kapcsoltan termelt hő</t>
  </si>
  <si>
    <t>Saját kazánokból származó hő</t>
  </si>
  <si>
    <t>Egyéb forrásból származó saját termelésű hő (pl. geotermikus alapú)</t>
  </si>
  <si>
    <t>Távhőszolgáltató által előállított hő mennyisége összesen</t>
  </si>
  <si>
    <t>Távhőszolgáltató által vásárolt hő mennyisége összesen</t>
  </si>
  <si>
    <t>Távhőszolgáltató által hőtermelésre felhasznált összes energiahordozó mennyisége</t>
  </si>
  <si>
    <t>Felhasznált földgáz mennyisége</t>
  </si>
  <si>
    <t>Felhasznált szénhidrogén mennyisége</t>
  </si>
  <si>
    <t>Felhasznált megújuló energiaforrások mennyisége</t>
  </si>
  <si>
    <t>Felhasznált egyéb energia mennyisége</t>
  </si>
  <si>
    <t>Saját termelésű hő előállításának hőtermelésre eső költsége összesen:</t>
  </si>
  <si>
    <t>Felhasznált gáz teljesítmény díja</t>
  </si>
  <si>
    <t>Felhasznált gáz gázdíja</t>
  </si>
  <si>
    <t>Nem földgáztüzelés esetén a felhasznált energiahordozó összes költsége</t>
  </si>
  <si>
    <t>Saját termelésű hő előállításának egyéb elszámolt költsége</t>
  </si>
  <si>
    <t>Saját termelésű hő előállításának költsége összesen</t>
  </si>
  <si>
    <t>Vásárolt hő teljesítménydíja</t>
  </si>
  <si>
    <t>Vásárolt hő energiadíja</t>
  </si>
  <si>
    <t>Hálózat üzemeltetés energia költsége összesen:</t>
  </si>
  <si>
    <t>Hálózat üzemeltetéshez felhasznált villamos energia költsége</t>
  </si>
  <si>
    <t>Értékcsökkenés</t>
  </si>
  <si>
    <t>Bérek és járulékai</t>
  </si>
  <si>
    <t>Távhőszolgáltatást terhelő nem felosztott költségek</t>
  </si>
  <si>
    <t>Távhőszolgáltatást terhelő pénzügyi költségek</t>
  </si>
  <si>
    <t>Egyéb költségek</t>
  </si>
  <si>
    <t>1.2.</t>
  </si>
  <si>
    <t>1.3.</t>
  </si>
  <si>
    <t>1.4.</t>
  </si>
  <si>
    <t>1.5.</t>
  </si>
  <si>
    <t>1.6.</t>
  </si>
  <si>
    <t>1.6.1.</t>
  </si>
  <si>
    <t>1.6.2.</t>
  </si>
  <si>
    <t>1.6.3.</t>
  </si>
  <si>
    <t>1.6.4.</t>
  </si>
  <si>
    <t>2.1.</t>
  </si>
  <si>
    <t>2.2.</t>
  </si>
  <si>
    <t>2.3.</t>
  </si>
  <si>
    <t>2.4.</t>
  </si>
  <si>
    <t>2.5.</t>
  </si>
  <si>
    <t>3.1.</t>
  </si>
  <si>
    <t>3.2.</t>
  </si>
  <si>
    <t>4.1.</t>
  </si>
  <si>
    <t>5.1.</t>
  </si>
  <si>
    <t>5.2.</t>
  </si>
  <si>
    <t>5.3.</t>
  </si>
  <si>
    <t>5.4.</t>
  </si>
  <si>
    <t>5.5.</t>
  </si>
  <si>
    <t>Vásárolt hő költsége összesen</t>
  </si>
  <si>
    <t>A távhőszolgáltatás energián kívüli költségei összesen</t>
  </si>
  <si>
    <t>III. táblázat</t>
  </si>
  <si>
    <t>Lekötött földgáz teljesítmény</t>
  </si>
  <si>
    <t>Az adott évben maximálisan igénybe vett földgáz teljesítmény</t>
  </si>
  <si>
    <t>Maximális távhőteljesítmény igény</t>
  </si>
  <si>
    <t>MW</t>
  </si>
  <si>
    <t>IV. táblázat</t>
  </si>
  <si>
    <t>Önkormányzati tulajdonban levő távhőszolgáltatók esetén az előző két üzleti évben támogatott jogi személyek neve és a támogatás összege:</t>
  </si>
  <si>
    <t>Szervezet neve</t>
  </si>
  <si>
    <t>V. táblázat</t>
  </si>
  <si>
    <t>Távhőtermelő létesítmények beruházásainak aktivált értéke</t>
  </si>
  <si>
    <t>Felhasználói hőközpontok beruházásainak aktivált értéke</t>
  </si>
  <si>
    <t>Szolgáltatói hőközpontok beruházásainak aktivált értéke</t>
  </si>
  <si>
    <t>Termelői hőközpont beruházások aktivált értéke</t>
  </si>
  <si>
    <t>Aktivált beruházások keretében beszerzett hőközpontok száma</t>
  </si>
  <si>
    <t>db</t>
  </si>
  <si>
    <t>Távvezeték beruházások aktivált értéke</t>
  </si>
  <si>
    <t>Egyéb beruházások aktivált értéke</t>
  </si>
  <si>
    <t>Beruházások aktivált értéke összesen</t>
  </si>
  <si>
    <t>VI. táblázat</t>
  </si>
  <si>
    <t>A távhőszolgáltatási tevékenységhez kapcsolódó foglalkoztatott létszám</t>
  </si>
  <si>
    <t>Az általános közüzemi szerződés keretében ellátott lakossági díjfizetők száma</t>
  </si>
  <si>
    <t>Ebből a költségosztás alapján elszámoló lakossági díjfizetők száma</t>
  </si>
  <si>
    <t>Az ellátott nem lakossági felhasználók száma</t>
  </si>
  <si>
    <t>Az üzemeltetett távhővezetékek hossza</t>
  </si>
  <si>
    <t>Felhasználói hőközponttal nem rendelkező épületek száma</t>
  </si>
  <si>
    <t>Felhasználói hőközponttal nem rendelkező épületekben levő lakossági díjfizetők száma</t>
  </si>
  <si>
    <t>fő</t>
  </si>
  <si>
    <t>km</t>
  </si>
  <si>
    <t>VII. táblázat</t>
  </si>
  <si>
    <t>Távhőszolgáltató érdekeltségei más társaságokban:</t>
  </si>
  <si>
    <t>Cégnév</t>
  </si>
  <si>
    <t>Fő tevékenység</t>
  </si>
  <si>
    <t>Tulajdoni arány</t>
  </si>
  <si>
    <r>
      <t>m</t>
    </r>
    <r>
      <rPr>
        <vertAlign val="subscript"/>
        <sz val="10"/>
        <color indexed="8"/>
        <rFont val="Times New Roman"/>
        <family val="1"/>
        <charset val="238"/>
      </rPr>
      <t>n</t>
    </r>
    <r>
      <rPr>
        <sz val="10"/>
        <color indexed="8"/>
        <rFont val="Times New Roman"/>
        <family val="1"/>
        <charset val="238"/>
      </rPr>
      <t>3/h</t>
    </r>
  </si>
  <si>
    <r>
      <t xml:space="preserve">Lakossági felhasználók legalacsonyabb éves fűtési hőfogyasztással  rendelkező tizedének átlagos éves fajlagos fogyasztása         </t>
    </r>
    <r>
      <rPr>
        <b/>
        <sz val="10"/>
        <color indexed="8"/>
        <rFont val="Times New Roman"/>
        <family val="1"/>
      </rPr>
      <t/>
    </r>
  </si>
  <si>
    <t>Lakossági felhasználók legmagasabb éves fűtési hőfogyasztással rendelkező tizedének átlagos éves fajlagos fogyasztása</t>
  </si>
  <si>
    <t>Az előző üzleti év végére vonatkozó információk:</t>
  </si>
  <si>
    <t>Az előző két üzleti évben távhőszolgáltatással kapcsolatban elért, az eredmény-kimutatásban szereplő árbevételre és egyéb bevételekre vonatkozó információk (a felhasználóhoz legközelebb eső felhasználási mérő alapján):</t>
  </si>
  <si>
    <t>Az előző két üzleti évi teljesítmény gazdálkodásra vonatkozó információk</t>
  </si>
  <si>
    <t>Az előző két üzleti évben aktivált, a szolgáltató tulajdonában lévő beruházásokra vonatkozó információk:</t>
  </si>
  <si>
    <t>Az előző két üzleti évben biztosított távhőszolgáltatás költségeire vonatkozó információk:</t>
  </si>
  <si>
    <t>ARNAUT PASA Fürdője Kft.</t>
  </si>
  <si>
    <t>Eger Termál Kft.</t>
  </si>
  <si>
    <t>Média Eger Nonprofit Szolgáltató Kft.</t>
  </si>
  <si>
    <t>Eger Városi Turisztikai Közhasznú Nonprofit Kft.</t>
  </si>
  <si>
    <t>Előadó művészet</t>
  </si>
  <si>
    <t>Eger Média Centrum Alapítvány</t>
  </si>
  <si>
    <t>Film-, videó-, televízió- műsor gyártás</t>
  </si>
  <si>
    <t>8690'08 Egyéb humán egészségügy</t>
  </si>
  <si>
    <t>9329'08 M.N.S. egyéb szórakoztatás, szabadidős tevékenység</t>
  </si>
  <si>
    <t>6020'08 Televízióműsor összeállítása, szolgáltatása</t>
  </si>
  <si>
    <t>Agria Film Kft.</t>
  </si>
  <si>
    <t>5914'08 Filmvetítés</t>
  </si>
  <si>
    <t>Agria Humán Közhasznú Nonprofit Kft.</t>
  </si>
  <si>
    <t>1729'08 Egyéb papír-, kartontermék gyártása</t>
  </si>
  <si>
    <t>Egri TISZK Nonprofit Kft.</t>
  </si>
  <si>
    <t>8532'08 Szakmai középfokú oktatás</t>
  </si>
  <si>
    <t>Városgondozás Eger Kft.</t>
  </si>
  <si>
    <t>3811'08 Nem veszélyes hulladékgyűjtése</t>
  </si>
  <si>
    <t>Lakossági felhasználók számára értékesített használati melegvíz felmelegítésére felhasznált hő</t>
  </si>
  <si>
    <t>Egri Városfejlesztési Kft.</t>
  </si>
  <si>
    <t xml:space="preserve"> 4110 '08 Épületépítési projekt szervezése</t>
  </si>
  <si>
    <t>2024. év</t>
  </si>
  <si>
    <t>2025. év</t>
  </si>
  <si>
    <t>2025 év</t>
  </si>
  <si>
    <t>Előző évi (2025. év) árbevétel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</si>
</sst>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&quot; ezer Ft&quot;"/>
  </numFmts>
  <fonts count="11" x14ac:knownFonts="1">
    <font>
      <sz val="10"/>
      <name val="Arial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i/>
      <sz val="10"/>
      <name val="Times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bscript"/>
      <sz val="10"/>
      <color indexed="8"/>
      <name val="Times New Roman"/>
      <family val="1"/>
      <charset val="238"/>
    </font>
    <font>
      <sz val="10"/>
      <name val="Times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10" fillId="0" borderId="0" xfId="1"/>
    <xf numFmtId="0" fontId="10" fillId="0" borderId="0" xfId="1" applyAlignment="1">
      <alignment horizontal="center"/>
    </xf>
    <xf numFmtId="0" fontId="3" fillId="0" borderId="0" xfId="1" applyFont="1" applyAlignment="1">
      <alignment horizontal="left" indent="12"/>
    </xf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Border="1" applyAlignment="1">
      <alignment wrapText="1"/>
    </xf>
    <xf numFmtId="3" fontId="6" fillId="0" borderId="0" xfId="1" applyNumberFormat="1" applyFont="1"/>
    <xf numFmtId="3" fontId="10" fillId="0" borderId="0" xfId="1" applyNumberForma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1" fillId="0" borderId="0" xfId="1" applyFont="1"/>
    <xf numFmtId="49" fontId="6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center" wrapText="1"/>
    </xf>
    <xf numFmtId="10" fontId="6" fillId="0" borderId="0" xfId="1" applyNumberFormat="1" applyFont="1" applyAlignment="1">
      <alignment horizont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64" fontId="6" fillId="0" borderId="0" xfId="1" applyNumberFormat="1" applyFont="1"/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3" xfId="1" applyFont="1" applyBorder="1" applyAlignment="1">
      <alignment horizontal="center"/>
    </xf>
    <xf numFmtId="164" fontId="6" fillId="0" borderId="1" xfId="1" applyNumberFormat="1" applyFont="1" applyBorder="1"/>
    <xf numFmtId="3" fontId="6" fillId="0" borderId="1" xfId="1" applyNumberFormat="1" applyFont="1" applyBorder="1"/>
    <xf numFmtId="3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 vertical="center"/>
    </xf>
    <xf numFmtId="3" fontId="6" fillId="3" borderId="1" xfId="1" applyNumberFormat="1" applyFont="1" applyFill="1" applyBorder="1"/>
    <xf numFmtId="3" fontId="6" fillId="3" borderId="1" xfId="1" applyNumberFormat="1" applyFont="1" applyFill="1" applyBorder="1" applyAlignment="1">
      <alignment horizontal="right"/>
    </xf>
    <xf numFmtId="3" fontId="6" fillId="3" borderId="1" xfId="1" applyNumberFormat="1" applyFont="1" applyFill="1" applyBorder="1" applyAlignment="1">
      <alignment horizontal="center"/>
    </xf>
    <xf numFmtId="0" fontId="6" fillId="3" borderId="0" xfId="1" applyFont="1" applyFill="1"/>
    <xf numFmtId="165" fontId="6" fillId="3" borderId="2" xfId="1" applyNumberFormat="1" applyFont="1" applyFill="1" applyBorder="1" applyAlignment="1">
      <alignment horizontal="right" vertical="center"/>
    </xf>
    <xf numFmtId="3" fontId="6" fillId="3" borderId="0" xfId="1" applyNumberFormat="1" applyFont="1" applyFill="1" applyAlignment="1">
      <alignment horizontal="center"/>
    </xf>
    <xf numFmtId="3" fontId="6" fillId="4" borderId="1" xfId="1" applyNumberFormat="1" applyFont="1" applyFill="1" applyBorder="1"/>
    <xf numFmtId="3" fontId="6" fillId="4" borderId="1" xfId="1" applyNumberFormat="1" applyFont="1" applyFill="1" applyBorder="1" applyAlignment="1">
      <alignment horizontal="right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3" fontId="6" fillId="3" borderId="1" xfId="1" applyNumberFormat="1" applyFont="1" applyFill="1" applyBorder="1" applyAlignment="1">
      <alignment wrapText="1"/>
    </xf>
    <xf numFmtId="0" fontId="10" fillId="0" borderId="0" xfId="1" applyAlignment="1">
      <alignment wrapText="1"/>
    </xf>
    <xf numFmtId="0" fontId="1" fillId="0" borderId="0" xfId="1" applyFont="1" applyAlignment="1">
      <alignment horizontal="center"/>
    </xf>
    <xf numFmtId="0" fontId="1" fillId="3" borderId="3" xfId="1" applyFont="1" applyFill="1" applyBorder="1" applyAlignment="1">
      <alignment horizontal="left" vertical="center"/>
    </xf>
    <xf numFmtId="0" fontId="1" fillId="3" borderId="2" xfId="1" applyFont="1" applyFill="1" applyBorder="1" applyAlignment="1">
      <alignment horizontal="left" vertical="center"/>
    </xf>
    <xf numFmtId="3" fontId="6" fillId="0" borderId="1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3" fontId="6" fillId="0" borderId="3" xfId="1" applyNumberFormat="1" applyFont="1" applyBorder="1" applyAlignment="1">
      <alignment horizontal="center"/>
    </xf>
    <xf numFmtId="3" fontId="6" fillId="0" borderId="2" xfId="1" applyNumberFormat="1" applyFont="1" applyBorder="1" applyAlignment="1">
      <alignment horizontal="center"/>
    </xf>
    <xf numFmtId="0" fontId="1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3" fontId="6" fillId="0" borderId="3" xfId="1" applyNumberFormat="1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 wrapText="1"/>
    </xf>
    <xf numFmtId="0" fontId="1" fillId="0" borderId="0" xfId="1" applyFont="1" applyAlignment="1">
      <alignment horizontal="left" wrapText="1"/>
    </xf>
    <xf numFmtId="3" fontId="6" fillId="3" borderId="3" xfId="1" applyNumberFormat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91F5-E1E2-425B-970F-E1E021836E3A}">
  <dimension ref="A1:H135"/>
  <sheetViews>
    <sheetView tabSelected="1" zoomScale="110" zoomScaleNormal="110" workbookViewId="0">
      <selection activeCell="I120" sqref="I120"/>
    </sheetView>
  </sheetViews>
  <sheetFormatPr defaultRowHeight="12.75" x14ac:dyDescent="0.2"/>
  <cols>
    <col min="1" max="1" width="5" style="2" customWidth="1"/>
    <col min="2" max="2" width="52" style="1" customWidth="1"/>
    <col min="3" max="3" width="19.42578125" style="2" customWidth="1"/>
    <col min="4" max="4" width="12.7109375" style="1" customWidth="1"/>
    <col min="5" max="5" width="13.85546875" style="1" customWidth="1"/>
    <col min="6" max="6" width="7.7109375" style="1" bestFit="1" customWidth="1"/>
    <col min="7" max="16384" width="9.140625" style="1"/>
  </cols>
  <sheetData>
    <row r="1" spans="1:5" ht="15.75" x14ac:dyDescent="0.25">
      <c r="A1" s="62" t="s">
        <v>5</v>
      </c>
      <c r="B1" s="62"/>
      <c r="C1" s="62"/>
      <c r="D1" s="62"/>
      <c r="E1" s="62"/>
    </row>
    <row r="2" spans="1:5" ht="15.75" x14ac:dyDescent="0.25">
      <c r="B2" s="3"/>
    </row>
    <row r="3" spans="1:5" x14ac:dyDescent="0.2">
      <c r="A3" s="63" t="s">
        <v>35</v>
      </c>
      <c r="B3" s="63"/>
      <c r="C3" s="63"/>
      <c r="D3" s="63"/>
      <c r="E3" s="63"/>
    </row>
    <row r="4" spans="1:5" x14ac:dyDescent="0.2">
      <c r="A4" s="4"/>
      <c r="B4" s="2"/>
      <c r="D4" s="2"/>
      <c r="E4" s="2"/>
    </row>
    <row r="5" spans="1:5" ht="26.25" customHeight="1" x14ac:dyDescent="0.2">
      <c r="A5" s="64" t="s">
        <v>138</v>
      </c>
      <c r="B5" s="64"/>
      <c r="C5" s="64"/>
      <c r="D5" s="64"/>
      <c r="E5" s="64"/>
    </row>
    <row r="6" spans="1:5" ht="15.75" x14ac:dyDescent="0.25">
      <c r="B6" s="3"/>
    </row>
    <row r="7" spans="1:5" s="7" customFormat="1" ht="25.5" x14ac:dyDescent="0.2">
      <c r="A7" s="5" t="s">
        <v>25</v>
      </c>
      <c r="B7" s="6" t="s">
        <v>26</v>
      </c>
      <c r="C7" s="6" t="s">
        <v>7</v>
      </c>
      <c r="D7" s="6" t="s">
        <v>163</v>
      </c>
      <c r="E7" s="6" t="s">
        <v>164</v>
      </c>
    </row>
    <row r="8" spans="1:5" x14ac:dyDescent="0.2">
      <c r="A8" s="8" t="s">
        <v>10</v>
      </c>
      <c r="B8" s="9" t="s">
        <v>0</v>
      </c>
      <c r="C8" s="10" t="s">
        <v>6</v>
      </c>
      <c r="D8" s="31">
        <v>7.1</v>
      </c>
      <c r="E8" s="31">
        <v>5.5</v>
      </c>
    </row>
    <row r="9" spans="1:5" x14ac:dyDescent="0.2">
      <c r="A9" s="8" t="s">
        <v>11</v>
      </c>
      <c r="B9" s="9" t="s">
        <v>1</v>
      </c>
      <c r="C9" s="8" t="s">
        <v>2</v>
      </c>
      <c r="D9" s="32">
        <v>82548</v>
      </c>
      <c r="E9" s="32">
        <v>90533</v>
      </c>
    </row>
    <row r="10" spans="1:5" ht="24.75" customHeight="1" x14ac:dyDescent="0.2">
      <c r="A10" s="8" t="s">
        <v>12</v>
      </c>
      <c r="B10" s="12" t="s">
        <v>160</v>
      </c>
      <c r="C10" s="8" t="s">
        <v>2</v>
      </c>
      <c r="D10" s="32">
        <v>38776</v>
      </c>
      <c r="E10" s="32">
        <v>37984</v>
      </c>
    </row>
    <row r="11" spans="1:5" x14ac:dyDescent="0.2">
      <c r="A11" s="8" t="s">
        <v>14</v>
      </c>
      <c r="B11" s="11" t="s">
        <v>3</v>
      </c>
      <c r="C11" s="8" t="s">
        <v>2</v>
      </c>
      <c r="D11" s="32">
        <v>12372</v>
      </c>
      <c r="E11" s="32">
        <v>13471</v>
      </c>
    </row>
    <row r="12" spans="1:5" x14ac:dyDescent="0.2">
      <c r="A12" s="8" t="s">
        <v>9</v>
      </c>
      <c r="B12" s="9" t="s">
        <v>4</v>
      </c>
      <c r="C12" s="8" t="s">
        <v>8</v>
      </c>
      <c r="D12" s="32">
        <v>0</v>
      </c>
      <c r="E12" s="32">
        <v>0</v>
      </c>
    </row>
    <row r="13" spans="1:5" ht="38.25" x14ac:dyDescent="0.2">
      <c r="A13" s="8" t="s">
        <v>15</v>
      </c>
      <c r="B13" s="12" t="s">
        <v>135</v>
      </c>
      <c r="C13" s="8" t="s">
        <v>27</v>
      </c>
      <c r="D13" s="32">
        <v>72</v>
      </c>
      <c r="E13" s="32">
        <v>83</v>
      </c>
    </row>
    <row r="14" spans="1:5" ht="25.5" x14ac:dyDescent="0.2">
      <c r="A14" s="8" t="s">
        <v>16</v>
      </c>
      <c r="B14" s="44" t="s">
        <v>136</v>
      </c>
      <c r="C14" s="8" t="s">
        <v>27</v>
      </c>
      <c r="D14" s="32">
        <v>154</v>
      </c>
      <c r="E14" s="36">
        <v>166</v>
      </c>
    </row>
    <row r="15" spans="1:5" ht="25.5" x14ac:dyDescent="0.2">
      <c r="A15" s="8" t="s">
        <v>17</v>
      </c>
      <c r="B15" s="44" t="s">
        <v>29</v>
      </c>
      <c r="C15" s="8" t="s">
        <v>28</v>
      </c>
      <c r="D15" s="36">
        <v>209090.51499999998</v>
      </c>
      <c r="E15" s="36">
        <v>209720.85440000001</v>
      </c>
    </row>
    <row r="16" spans="1:5" s="47" customFormat="1" ht="25.5" x14ac:dyDescent="0.2">
      <c r="A16" s="45" t="s">
        <v>18</v>
      </c>
      <c r="B16" s="44" t="s">
        <v>30</v>
      </c>
      <c r="C16" s="45" t="s">
        <v>28</v>
      </c>
      <c r="D16" s="46">
        <v>65234.485000000001</v>
      </c>
      <c r="E16" s="46">
        <v>65431.145600000003</v>
      </c>
    </row>
    <row r="17" spans="1:8" ht="25.5" x14ac:dyDescent="0.2">
      <c r="A17" s="8" t="s">
        <v>19</v>
      </c>
      <c r="B17" s="44" t="s">
        <v>31</v>
      </c>
      <c r="C17" s="8" t="s">
        <v>28</v>
      </c>
      <c r="D17" s="36">
        <v>216045.18842108734</v>
      </c>
      <c r="E17" s="36">
        <v>234381.12229510493</v>
      </c>
    </row>
    <row r="18" spans="1:8" ht="38.25" x14ac:dyDescent="0.2">
      <c r="A18" s="8" t="s">
        <v>20</v>
      </c>
      <c r="B18" s="44" t="s">
        <v>32</v>
      </c>
      <c r="C18" s="8" t="s">
        <v>28</v>
      </c>
      <c r="D18" s="36">
        <v>101484.81157891266</v>
      </c>
      <c r="E18" s="36">
        <v>98336.877704895072</v>
      </c>
    </row>
    <row r="19" spans="1:8" ht="25.5" x14ac:dyDescent="0.2">
      <c r="A19" s="8" t="s">
        <v>21</v>
      </c>
      <c r="B19" s="44" t="s">
        <v>33</v>
      </c>
      <c r="C19" s="8" t="s">
        <v>28</v>
      </c>
      <c r="D19" s="36">
        <v>55697</v>
      </c>
      <c r="E19" s="36">
        <v>52712</v>
      </c>
      <c r="F19" s="14"/>
      <c r="G19" s="13"/>
      <c r="H19" s="14"/>
    </row>
    <row r="20" spans="1:8" ht="25.5" x14ac:dyDescent="0.2">
      <c r="A20" s="8" t="s">
        <v>22</v>
      </c>
      <c r="B20" s="44" t="s">
        <v>34</v>
      </c>
      <c r="C20" s="8" t="s">
        <v>28</v>
      </c>
      <c r="D20" s="36">
        <v>143128</v>
      </c>
      <c r="E20" s="36">
        <v>118750</v>
      </c>
      <c r="H20" s="14"/>
    </row>
    <row r="21" spans="1:8" x14ac:dyDescent="0.2">
      <c r="A21" s="8" t="s">
        <v>23</v>
      </c>
      <c r="B21" s="44" t="s">
        <v>36</v>
      </c>
      <c r="C21" s="8" t="s">
        <v>28</v>
      </c>
      <c r="D21" s="36">
        <v>0</v>
      </c>
      <c r="E21" s="36">
        <v>0</v>
      </c>
      <c r="G21" s="14"/>
      <c r="H21" s="14"/>
    </row>
    <row r="22" spans="1:8" ht="25.5" x14ac:dyDescent="0.2">
      <c r="A22" s="8" t="s">
        <v>24</v>
      </c>
      <c r="B22" s="12" t="s">
        <v>37</v>
      </c>
      <c r="C22" s="8" t="s">
        <v>28</v>
      </c>
      <c r="D22" s="36">
        <v>0</v>
      </c>
      <c r="E22" s="36">
        <v>0</v>
      </c>
      <c r="H22" s="14"/>
    </row>
    <row r="23" spans="1:8" x14ac:dyDescent="0.2">
      <c r="A23" s="8" t="s">
        <v>39</v>
      </c>
      <c r="B23" s="9" t="s">
        <v>38</v>
      </c>
      <c r="C23" s="8" t="s">
        <v>28</v>
      </c>
      <c r="D23" s="36">
        <v>1434580</v>
      </c>
      <c r="E23" s="36">
        <v>1165426</v>
      </c>
      <c r="H23" s="14"/>
    </row>
    <row r="24" spans="1:8" x14ac:dyDescent="0.2">
      <c r="A24" s="8" t="s">
        <v>40</v>
      </c>
      <c r="B24" s="9" t="s">
        <v>44</v>
      </c>
      <c r="C24" s="8" t="s">
        <v>28</v>
      </c>
      <c r="D24" s="38" t="s">
        <v>45</v>
      </c>
      <c r="E24" s="38" t="s">
        <v>45</v>
      </c>
    </row>
    <row r="25" spans="1:8" x14ac:dyDescent="0.2">
      <c r="A25" s="8" t="s">
        <v>41</v>
      </c>
      <c r="B25" s="9" t="s">
        <v>46</v>
      </c>
      <c r="C25" s="8" t="s">
        <v>28</v>
      </c>
      <c r="D25" s="38" t="s">
        <v>45</v>
      </c>
      <c r="E25" s="38" t="s">
        <v>45</v>
      </c>
    </row>
    <row r="26" spans="1:8" x14ac:dyDescent="0.2">
      <c r="A26" s="8" t="s">
        <v>42</v>
      </c>
      <c r="B26" s="9" t="s">
        <v>47</v>
      </c>
      <c r="C26" s="8" t="s">
        <v>28</v>
      </c>
      <c r="D26" s="36">
        <v>218763</v>
      </c>
      <c r="E26" s="36">
        <f>175491+2780</f>
        <v>178271</v>
      </c>
    </row>
    <row r="27" spans="1:8" x14ac:dyDescent="0.2">
      <c r="A27" s="8" t="s">
        <v>43</v>
      </c>
      <c r="B27" s="9" t="s">
        <v>48</v>
      </c>
      <c r="C27" s="8" t="s">
        <v>28</v>
      </c>
      <c r="D27" s="42">
        <f>D15+D16+D17+D18+D19+D20+D23+D26</f>
        <v>2444023</v>
      </c>
      <c r="E27" s="42">
        <f>E15+E16+E17+E18+E19+E20+E23+E26</f>
        <v>2123029</v>
      </c>
    </row>
    <row r="28" spans="1:8" x14ac:dyDescent="0.2">
      <c r="A28" s="15"/>
      <c r="B28" s="16"/>
      <c r="C28" s="15"/>
      <c r="D28" s="16"/>
      <c r="E28" s="39"/>
    </row>
    <row r="29" spans="1:8" x14ac:dyDescent="0.2">
      <c r="A29" s="15"/>
      <c r="B29" s="16"/>
      <c r="C29" s="15"/>
      <c r="D29" s="16"/>
      <c r="E29" s="16"/>
    </row>
    <row r="30" spans="1:8" x14ac:dyDescent="0.2">
      <c r="A30" s="15"/>
      <c r="B30" s="59" t="s">
        <v>49</v>
      </c>
      <c r="C30" s="59"/>
      <c r="D30" s="59"/>
      <c r="E30" s="15"/>
    </row>
    <row r="31" spans="1:8" x14ac:dyDescent="0.2">
      <c r="A31" s="15"/>
      <c r="B31" s="17"/>
      <c r="C31" s="15"/>
      <c r="D31" s="15"/>
      <c r="E31" s="15"/>
    </row>
    <row r="32" spans="1:8" x14ac:dyDescent="0.2">
      <c r="A32" s="18" t="s">
        <v>141</v>
      </c>
      <c r="B32" s="17"/>
      <c r="C32" s="15"/>
      <c r="D32" s="15"/>
      <c r="E32" s="15"/>
    </row>
    <row r="33" spans="1:7" x14ac:dyDescent="0.2">
      <c r="A33" s="18"/>
      <c r="B33" s="17"/>
      <c r="C33" s="15"/>
      <c r="D33" s="15"/>
      <c r="E33" s="15"/>
    </row>
    <row r="34" spans="1:7" s="7" customFormat="1" ht="25.5" x14ac:dyDescent="0.2">
      <c r="A34" s="5" t="s">
        <v>25</v>
      </c>
      <c r="B34" s="6" t="s">
        <v>26</v>
      </c>
      <c r="C34" s="6" t="s">
        <v>7</v>
      </c>
      <c r="D34" s="6" t="s">
        <v>163</v>
      </c>
      <c r="E34" s="6" t="s">
        <v>164</v>
      </c>
      <c r="G34" s="1"/>
    </row>
    <row r="35" spans="1:7" x14ac:dyDescent="0.2">
      <c r="A35" s="8" t="s">
        <v>10</v>
      </c>
      <c r="B35" s="9" t="s">
        <v>51</v>
      </c>
      <c r="C35" s="8" t="s">
        <v>2</v>
      </c>
      <c r="D35" s="42">
        <f>D39+D40</f>
        <v>150649</v>
      </c>
      <c r="E35" s="42">
        <f>E39+E40</f>
        <v>157022</v>
      </c>
      <c r="G35" s="7"/>
    </row>
    <row r="36" spans="1:7" x14ac:dyDescent="0.2">
      <c r="A36" s="19" t="s">
        <v>50</v>
      </c>
      <c r="B36" s="9" t="s">
        <v>52</v>
      </c>
      <c r="C36" s="8" t="s">
        <v>2</v>
      </c>
      <c r="D36" s="32">
        <v>0</v>
      </c>
      <c r="E36" s="32">
        <v>0</v>
      </c>
    </row>
    <row r="37" spans="1:7" x14ac:dyDescent="0.2">
      <c r="A37" s="19" t="s">
        <v>77</v>
      </c>
      <c r="B37" s="9" t="s">
        <v>53</v>
      </c>
      <c r="C37" s="8" t="s">
        <v>2</v>
      </c>
      <c r="D37" s="32">
        <v>95604</v>
      </c>
      <c r="E37" s="32">
        <v>100963</v>
      </c>
    </row>
    <row r="38" spans="1:7" x14ac:dyDescent="0.2">
      <c r="A38" s="19" t="s">
        <v>78</v>
      </c>
      <c r="B38" s="9" t="s">
        <v>54</v>
      </c>
      <c r="C38" s="8" t="s">
        <v>2</v>
      </c>
      <c r="D38" s="32">
        <v>0</v>
      </c>
      <c r="E38" s="32">
        <v>0</v>
      </c>
    </row>
    <row r="39" spans="1:7" x14ac:dyDescent="0.2">
      <c r="A39" s="19" t="s">
        <v>79</v>
      </c>
      <c r="B39" s="9" t="s">
        <v>55</v>
      </c>
      <c r="C39" s="8" t="s">
        <v>2</v>
      </c>
      <c r="D39" s="42">
        <f>D36+D37+D38</f>
        <v>95604</v>
      </c>
      <c r="E39" s="42">
        <f>E36+E37+E38</f>
        <v>100963</v>
      </c>
    </row>
    <row r="40" spans="1:7" x14ac:dyDescent="0.2">
      <c r="A40" s="19" t="s">
        <v>80</v>
      </c>
      <c r="B40" s="9" t="s">
        <v>56</v>
      </c>
      <c r="C40" s="8" t="s">
        <v>2</v>
      </c>
      <c r="D40" s="32">
        <v>55045</v>
      </c>
      <c r="E40" s="32">
        <v>56059</v>
      </c>
    </row>
    <row r="41" spans="1:7" ht="25.5" x14ac:dyDescent="0.2">
      <c r="A41" s="19" t="s">
        <v>81</v>
      </c>
      <c r="B41" s="12" t="s">
        <v>57</v>
      </c>
      <c r="C41" s="8" t="s">
        <v>2</v>
      </c>
      <c r="D41" s="42">
        <f>D42+D43+D44+D45</f>
        <v>103150</v>
      </c>
      <c r="E41" s="42">
        <f>E42+E43+E44+E45</f>
        <v>109141</v>
      </c>
    </row>
    <row r="42" spans="1:7" x14ac:dyDescent="0.2">
      <c r="A42" s="19" t="s">
        <v>82</v>
      </c>
      <c r="B42" s="9" t="s">
        <v>58</v>
      </c>
      <c r="C42" s="8" t="s">
        <v>2</v>
      </c>
      <c r="D42" s="32">
        <v>103150</v>
      </c>
      <c r="E42" s="32">
        <v>109141</v>
      </c>
    </row>
    <row r="43" spans="1:7" x14ac:dyDescent="0.2">
      <c r="A43" s="19" t="s">
        <v>83</v>
      </c>
      <c r="B43" s="9" t="s">
        <v>59</v>
      </c>
      <c r="C43" s="8" t="s">
        <v>2</v>
      </c>
      <c r="D43" s="32">
        <v>0</v>
      </c>
      <c r="E43" s="32">
        <v>0</v>
      </c>
    </row>
    <row r="44" spans="1:7" x14ac:dyDescent="0.2">
      <c r="A44" s="19" t="s">
        <v>84</v>
      </c>
      <c r="B44" s="9" t="s">
        <v>60</v>
      </c>
      <c r="C44" s="8" t="s">
        <v>2</v>
      </c>
      <c r="D44" s="32">
        <v>0</v>
      </c>
      <c r="E44" s="32">
        <v>0</v>
      </c>
    </row>
    <row r="45" spans="1:7" x14ac:dyDescent="0.2">
      <c r="A45" s="19" t="s">
        <v>85</v>
      </c>
      <c r="B45" s="9" t="s">
        <v>61</v>
      </c>
      <c r="C45" s="8" t="s">
        <v>2</v>
      </c>
      <c r="D45" s="32">
        <v>0</v>
      </c>
      <c r="E45" s="32">
        <v>0</v>
      </c>
    </row>
    <row r="46" spans="1:7" x14ac:dyDescent="0.2">
      <c r="A46" s="8" t="s">
        <v>11</v>
      </c>
      <c r="B46" s="9" t="s">
        <v>62</v>
      </c>
      <c r="C46" s="8" t="s">
        <v>28</v>
      </c>
      <c r="D46" s="42">
        <f>D47+D48+D49+D50+D51</f>
        <v>953269</v>
      </c>
      <c r="E46" s="42">
        <f>E47+E48+E49+E50+E51</f>
        <v>765674</v>
      </c>
    </row>
    <row r="47" spans="1:7" x14ac:dyDescent="0.2">
      <c r="A47" s="19" t="s">
        <v>86</v>
      </c>
      <c r="B47" s="9" t="s">
        <v>63</v>
      </c>
      <c r="C47" s="8" t="s">
        <v>28</v>
      </c>
      <c r="D47" s="32">
        <v>83514</v>
      </c>
      <c r="E47" s="32">
        <v>78682</v>
      </c>
    </row>
    <row r="48" spans="1:7" x14ac:dyDescent="0.2">
      <c r="A48" s="19" t="s">
        <v>87</v>
      </c>
      <c r="B48" s="9" t="s">
        <v>64</v>
      </c>
      <c r="C48" s="8" t="s">
        <v>28</v>
      </c>
      <c r="D48" s="32">
        <v>869755</v>
      </c>
      <c r="E48" s="36">
        <f>765674-E47</f>
        <v>686992</v>
      </c>
    </row>
    <row r="49" spans="1:5" x14ac:dyDescent="0.2">
      <c r="A49" s="19" t="s">
        <v>88</v>
      </c>
      <c r="B49" s="9" t="s">
        <v>65</v>
      </c>
      <c r="C49" s="8" t="s">
        <v>28</v>
      </c>
      <c r="D49" s="32">
        <v>0</v>
      </c>
      <c r="E49" s="32">
        <v>0</v>
      </c>
    </row>
    <row r="50" spans="1:5" x14ac:dyDescent="0.2">
      <c r="A50" s="19" t="s">
        <v>89</v>
      </c>
      <c r="B50" s="9" t="s">
        <v>66</v>
      </c>
      <c r="C50" s="8" t="s">
        <v>28</v>
      </c>
      <c r="D50" s="32">
        <v>0</v>
      </c>
      <c r="E50" s="32">
        <v>0</v>
      </c>
    </row>
    <row r="51" spans="1:5" x14ac:dyDescent="0.2">
      <c r="A51" s="19" t="s">
        <v>90</v>
      </c>
      <c r="B51" s="9" t="s">
        <v>67</v>
      </c>
      <c r="C51" s="8" t="s">
        <v>28</v>
      </c>
      <c r="D51" s="32">
        <v>0</v>
      </c>
      <c r="E51" s="32">
        <v>0</v>
      </c>
    </row>
    <row r="52" spans="1:5" x14ac:dyDescent="0.2">
      <c r="A52" s="8" t="s">
        <v>12</v>
      </c>
      <c r="B52" s="9" t="s">
        <v>99</v>
      </c>
      <c r="C52" s="8" t="s">
        <v>28</v>
      </c>
      <c r="D52" s="42">
        <f>D53+D54</f>
        <v>552011</v>
      </c>
      <c r="E52" s="42">
        <f>E53+E54</f>
        <v>398542</v>
      </c>
    </row>
    <row r="53" spans="1:5" x14ac:dyDescent="0.2">
      <c r="A53" s="19" t="s">
        <v>91</v>
      </c>
      <c r="B53" s="9" t="s">
        <v>68</v>
      </c>
      <c r="C53" s="8" t="s">
        <v>28</v>
      </c>
      <c r="D53" s="36">
        <v>0</v>
      </c>
      <c r="E53" s="36">
        <v>0</v>
      </c>
    </row>
    <row r="54" spans="1:5" x14ac:dyDescent="0.2">
      <c r="A54" s="19" t="s">
        <v>92</v>
      </c>
      <c r="B54" s="9" t="s">
        <v>69</v>
      </c>
      <c r="C54" s="8" t="s">
        <v>28</v>
      </c>
      <c r="D54" s="36">
        <v>552011</v>
      </c>
      <c r="E54" s="36">
        <v>398542</v>
      </c>
    </row>
    <row r="55" spans="1:5" x14ac:dyDescent="0.2">
      <c r="A55" s="19" t="s">
        <v>13</v>
      </c>
      <c r="B55" s="9" t="s">
        <v>70</v>
      </c>
      <c r="C55" s="8" t="s">
        <v>28</v>
      </c>
      <c r="D55" s="43">
        <f>D56</f>
        <v>53911</v>
      </c>
      <c r="E55" s="43">
        <f>E56</f>
        <v>38370</v>
      </c>
    </row>
    <row r="56" spans="1:5" x14ac:dyDescent="0.2">
      <c r="A56" s="19" t="s">
        <v>93</v>
      </c>
      <c r="B56" s="9" t="s">
        <v>71</v>
      </c>
      <c r="C56" s="8" t="s">
        <v>28</v>
      </c>
      <c r="D56" s="36">
        <v>53911</v>
      </c>
      <c r="E56" s="36">
        <v>38370</v>
      </c>
    </row>
    <row r="57" spans="1:5" x14ac:dyDescent="0.2">
      <c r="A57" s="8" t="s">
        <v>14</v>
      </c>
      <c r="B57" s="9" t="s">
        <v>100</v>
      </c>
      <c r="C57" s="8" t="s">
        <v>28</v>
      </c>
      <c r="D57" s="42">
        <f>D58+D59+D60+D62+D61</f>
        <v>908429</v>
      </c>
      <c r="E57" s="42">
        <f>E58+E59+E60+E62+E61</f>
        <v>864682</v>
      </c>
    </row>
    <row r="58" spans="1:5" x14ac:dyDescent="0.2">
      <c r="A58" s="19" t="s">
        <v>94</v>
      </c>
      <c r="B58" s="9" t="s">
        <v>72</v>
      </c>
      <c r="C58" s="8" t="s">
        <v>28</v>
      </c>
      <c r="D58" s="36">
        <v>50517</v>
      </c>
      <c r="E58" s="36">
        <v>61464</v>
      </c>
    </row>
    <row r="59" spans="1:5" x14ac:dyDescent="0.2">
      <c r="A59" s="19" t="s">
        <v>95</v>
      </c>
      <c r="B59" s="9" t="s">
        <v>73</v>
      </c>
      <c r="C59" s="8" t="s">
        <v>28</v>
      </c>
      <c r="D59" s="36">
        <v>258495</v>
      </c>
      <c r="E59" s="36">
        <v>263317</v>
      </c>
    </row>
    <row r="60" spans="1:5" x14ac:dyDescent="0.2">
      <c r="A60" s="19" t="s">
        <v>96</v>
      </c>
      <c r="B60" s="9" t="s">
        <v>74</v>
      </c>
      <c r="C60" s="8" t="s">
        <v>28</v>
      </c>
      <c r="D60" s="36">
        <v>216937</v>
      </c>
      <c r="E60" s="36">
        <f>61859+119642</f>
        <v>181501</v>
      </c>
    </row>
    <row r="61" spans="1:5" x14ac:dyDescent="0.2">
      <c r="A61" s="19" t="s">
        <v>97</v>
      </c>
      <c r="B61" s="9" t="s">
        <v>75</v>
      </c>
      <c r="C61" s="8" t="s">
        <v>28</v>
      </c>
      <c r="D61" s="37">
        <v>0</v>
      </c>
      <c r="E61" s="37">
        <v>0</v>
      </c>
    </row>
    <row r="62" spans="1:5" x14ac:dyDescent="0.2">
      <c r="A62" s="19" t="s">
        <v>98</v>
      </c>
      <c r="B62" s="9" t="s">
        <v>76</v>
      </c>
      <c r="C62" s="8" t="s">
        <v>28</v>
      </c>
      <c r="D62" s="36">
        <v>382480</v>
      </c>
      <c r="E62" s="36">
        <f>296266+62134</f>
        <v>358400</v>
      </c>
    </row>
    <row r="63" spans="1:5" x14ac:dyDescent="0.2">
      <c r="A63" s="15"/>
      <c r="B63" s="16"/>
      <c r="C63" s="15"/>
      <c r="D63" s="16"/>
      <c r="E63" s="13"/>
    </row>
    <row r="64" spans="1:5" x14ac:dyDescent="0.2">
      <c r="A64" s="15"/>
      <c r="B64" s="16"/>
      <c r="C64" s="15"/>
      <c r="D64" s="13"/>
      <c r="E64" s="13"/>
    </row>
    <row r="65" spans="1:7" x14ac:dyDescent="0.2">
      <c r="A65" s="15"/>
      <c r="B65" s="59" t="s">
        <v>101</v>
      </c>
      <c r="C65" s="59"/>
      <c r="D65" s="59"/>
      <c r="E65" s="13"/>
    </row>
    <row r="66" spans="1:7" x14ac:dyDescent="0.2">
      <c r="A66" s="15"/>
      <c r="B66" s="16"/>
      <c r="C66" s="15"/>
      <c r="D66" s="16"/>
      <c r="E66" s="13"/>
    </row>
    <row r="67" spans="1:7" x14ac:dyDescent="0.2">
      <c r="A67" s="16" t="s">
        <v>139</v>
      </c>
      <c r="B67" s="16"/>
      <c r="C67" s="15"/>
      <c r="D67" s="16"/>
      <c r="E67" s="16"/>
    </row>
    <row r="68" spans="1:7" x14ac:dyDescent="0.2">
      <c r="A68" s="15"/>
      <c r="B68" s="16"/>
      <c r="C68" s="15"/>
      <c r="D68" s="16"/>
      <c r="E68" s="16"/>
    </row>
    <row r="69" spans="1:7" s="7" customFormat="1" x14ac:dyDescent="0.2">
      <c r="A69" s="5"/>
      <c r="B69" s="6" t="s">
        <v>26</v>
      </c>
      <c r="C69" s="6" t="s">
        <v>7</v>
      </c>
      <c r="D69" s="6" t="s">
        <v>163</v>
      </c>
      <c r="E69" s="6" t="s">
        <v>164</v>
      </c>
      <c r="G69" s="1"/>
    </row>
    <row r="70" spans="1:7" ht="14.25" x14ac:dyDescent="0.25">
      <c r="A70" s="9" t="s">
        <v>102</v>
      </c>
      <c r="B70" s="9"/>
      <c r="C70" s="10" t="s">
        <v>134</v>
      </c>
      <c r="D70" s="33">
        <v>1931</v>
      </c>
      <c r="E70" s="33">
        <v>1743</v>
      </c>
      <c r="G70" s="7"/>
    </row>
    <row r="71" spans="1:7" ht="14.25" x14ac:dyDescent="0.25">
      <c r="A71" s="9" t="s">
        <v>103</v>
      </c>
      <c r="B71" s="9"/>
      <c r="C71" s="10" t="s">
        <v>134</v>
      </c>
      <c r="D71" s="33">
        <v>1428</v>
      </c>
      <c r="E71" s="33">
        <v>1481</v>
      </c>
    </row>
    <row r="72" spans="1:7" x14ac:dyDescent="0.2">
      <c r="A72" s="9" t="s">
        <v>104</v>
      </c>
      <c r="B72" s="9"/>
      <c r="C72" s="8" t="s">
        <v>105</v>
      </c>
      <c r="D72" s="34">
        <v>14.7</v>
      </c>
      <c r="E72" s="34">
        <v>15.7</v>
      </c>
    </row>
    <row r="73" spans="1:7" x14ac:dyDescent="0.2">
      <c r="A73" s="15"/>
      <c r="B73" s="16"/>
      <c r="C73" s="15"/>
      <c r="D73" s="16"/>
      <c r="E73" s="16"/>
    </row>
    <row r="74" spans="1:7" x14ac:dyDescent="0.2">
      <c r="A74" s="15"/>
      <c r="B74" s="59" t="s">
        <v>106</v>
      </c>
      <c r="C74" s="59"/>
      <c r="D74" s="59"/>
      <c r="E74" s="15"/>
    </row>
    <row r="75" spans="1:7" x14ac:dyDescent="0.2">
      <c r="A75" s="15"/>
      <c r="B75" s="16"/>
      <c r="C75" s="15"/>
      <c r="D75" s="16"/>
      <c r="E75" s="16"/>
    </row>
    <row r="76" spans="1:7" ht="25.5" customHeight="1" x14ac:dyDescent="0.2">
      <c r="A76" s="65" t="s">
        <v>107</v>
      </c>
      <c r="B76" s="65"/>
      <c r="C76" s="65"/>
      <c r="D76" s="65"/>
      <c r="E76" s="16"/>
    </row>
    <row r="77" spans="1:7" x14ac:dyDescent="0.2">
      <c r="A77" s="15"/>
      <c r="B77" s="16"/>
      <c r="C77" s="15"/>
      <c r="D77" s="16"/>
      <c r="E77" s="16"/>
    </row>
    <row r="78" spans="1:7" x14ac:dyDescent="0.2">
      <c r="A78" s="8"/>
      <c r="B78" s="10" t="s">
        <v>108</v>
      </c>
      <c r="C78" s="6" t="s">
        <v>7</v>
      </c>
      <c r="D78" s="6" t="s">
        <v>163</v>
      </c>
      <c r="E78" s="6" t="s">
        <v>164</v>
      </c>
    </row>
    <row r="79" spans="1:7" x14ac:dyDescent="0.2">
      <c r="A79" s="8"/>
      <c r="B79" s="20"/>
      <c r="C79" s="8" t="s">
        <v>28</v>
      </c>
      <c r="D79" s="8" t="s">
        <v>45</v>
      </c>
      <c r="E79" s="8" t="s">
        <v>45</v>
      </c>
    </row>
    <row r="80" spans="1:7" x14ac:dyDescent="0.2">
      <c r="A80" s="8"/>
      <c r="B80" s="20"/>
      <c r="C80" s="8" t="s">
        <v>28</v>
      </c>
      <c r="D80" s="8" t="s">
        <v>45</v>
      </c>
      <c r="E80" s="8" t="s">
        <v>45</v>
      </c>
    </row>
    <row r="81" spans="1:7" x14ac:dyDescent="0.2">
      <c r="A81" s="8"/>
      <c r="B81" s="20"/>
      <c r="C81" s="8" t="s">
        <v>28</v>
      </c>
      <c r="D81" s="8" t="s">
        <v>45</v>
      </c>
      <c r="E81" s="8" t="s">
        <v>45</v>
      </c>
    </row>
    <row r="82" spans="1:7" x14ac:dyDescent="0.2">
      <c r="A82" s="15"/>
      <c r="B82" s="16"/>
      <c r="C82" s="15"/>
      <c r="D82" s="16"/>
      <c r="E82" s="16"/>
    </row>
    <row r="83" spans="1:7" x14ac:dyDescent="0.2">
      <c r="A83" s="15"/>
      <c r="B83" s="59" t="s">
        <v>109</v>
      </c>
      <c r="C83" s="59"/>
      <c r="D83" s="59"/>
      <c r="E83" s="15"/>
    </row>
    <row r="84" spans="1:7" x14ac:dyDescent="0.2">
      <c r="A84" s="15"/>
      <c r="B84" s="16"/>
      <c r="C84" s="15"/>
      <c r="D84" s="16"/>
      <c r="E84" s="16"/>
    </row>
    <row r="85" spans="1:7" x14ac:dyDescent="0.2">
      <c r="A85" s="16" t="s">
        <v>140</v>
      </c>
      <c r="B85" s="16"/>
      <c r="C85" s="15"/>
      <c r="D85" s="16"/>
      <c r="E85" s="16"/>
    </row>
    <row r="86" spans="1:7" x14ac:dyDescent="0.2">
      <c r="A86" s="15"/>
      <c r="B86" s="16"/>
      <c r="C86" s="15"/>
      <c r="D86" s="16"/>
      <c r="E86" s="16"/>
    </row>
    <row r="87" spans="1:7" s="7" customFormat="1" ht="13.5" customHeight="1" x14ac:dyDescent="0.2">
      <c r="A87" s="5"/>
      <c r="B87" s="6" t="s">
        <v>26</v>
      </c>
      <c r="C87" s="6" t="s">
        <v>7</v>
      </c>
      <c r="D87" s="6" t="s">
        <v>163</v>
      </c>
      <c r="E87" s="6" t="s">
        <v>164</v>
      </c>
      <c r="G87" s="1"/>
    </row>
    <row r="88" spans="1:7" x14ac:dyDescent="0.2">
      <c r="A88" s="9" t="s">
        <v>110</v>
      </c>
      <c r="B88" s="20"/>
      <c r="C88" s="8" t="s">
        <v>28</v>
      </c>
      <c r="D88" s="36">
        <v>24032</v>
      </c>
      <c r="E88" s="36"/>
    </row>
    <row r="89" spans="1:7" x14ac:dyDescent="0.2">
      <c r="A89" s="9" t="s">
        <v>111</v>
      </c>
      <c r="B89" s="20"/>
      <c r="C89" s="8" t="s">
        <v>28</v>
      </c>
      <c r="D89" s="36">
        <v>55488</v>
      </c>
      <c r="E89" s="36"/>
    </row>
    <row r="90" spans="1:7" x14ac:dyDescent="0.2">
      <c r="A90" s="9" t="s">
        <v>112</v>
      </c>
      <c r="B90" s="20"/>
      <c r="C90" s="8" t="s">
        <v>28</v>
      </c>
      <c r="D90" s="36">
        <v>0</v>
      </c>
      <c r="E90" s="36"/>
    </row>
    <row r="91" spans="1:7" x14ac:dyDescent="0.2">
      <c r="A91" s="9" t="s">
        <v>113</v>
      </c>
      <c r="B91" s="20"/>
      <c r="C91" s="8" t="s">
        <v>28</v>
      </c>
      <c r="D91" s="36">
        <v>0</v>
      </c>
      <c r="E91" s="36"/>
    </row>
    <row r="92" spans="1:7" x14ac:dyDescent="0.2">
      <c r="A92" s="9" t="s">
        <v>114</v>
      </c>
      <c r="B92" s="20"/>
      <c r="C92" s="8" t="s">
        <v>115</v>
      </c>
      <c r="D92" s="36">
        <v>4</v>
      </c>
      <c r="E92" s="36">
        <v>0</v>
      </c>
    </row>
    <row r="93" spans="1:7" x14ac:dyDescent="0.2">
      <c r="A93" s="9" t="s">
        <v>116</v>
      </c>
      <c r="B93" s="20"/>
      <c r="C93" s="8" t="s">
        <v>28</v>
      </c>
      <c r="D93" s="36">
        <v>35338</v>
      </c>
      <c r="E93" s="36">
        <v>19577</v>
      </c>
    </row>
    <row r="94" spans="1:7" x14ac:dyDescent="0.2">
      <c r="A94" s="9" t="s">
        <v>117</v>
      </c>
      <c r="B94" s="20"/>
      <c r="C94" s="8" t="s">
        <v>28</v>
      </c>
      <c r="D94" s="36">
        <v>1289</v>
      </c>
      <c r="E94" s="36">
        <f>448+2714</f>
        <v>3162</v>
      </c>
    </row>
    <row r="95" spans="1:7" x14ac:dyDescent="0.2">
      <c r="A95" s="9" t="s">
        <v>118</v>
      </c>
      <c r="B95" s="20"/>
      <c r="C95" s="8" t="s">
        <v>28</v>
      </c>
      <c r="D95" s="32">
        <f>SUM(D88:D94)</f>
        <v>116151</v>
      </c>
      <c r="E95" s="36">
        <f>SUM(E88:E94)</f>
        <v>22739</v>
      </c>
    </row>
    <row r="96" spans="1:7" x14ac:dyDescent="0.2">
      <c r="A96" s="15"/>
      <c r="B96" s="16"/>
      <c r="C96" s="15"/>
      <c r="D96" s="16"/>
      <c r="E96" s="16"/>
    </row>
    <row r="97" spans="1:8" x14ac:dyDescent="0.2">
      <c r="A97" s="15"/>
      <c r="B97" s="16"/>
      <c r="C97" s="15"/>
      <c r="D97" s="16"/>
      <c r="E97" s="16"/>
    </row>
    <row r="98" spans="1:8" x14ac:dyDescent="0.2">
      <c r="A98" s="15"/>
      <c r="B98" s="59" t="s">
        <v>119</v>
      </c>
      <c r="C98" s="59"/>
      <c r="D98" s="59"/>
      <c r="E98" s="15"/>
    </row>
    <row r="99" spans="1:8" x14ac:dyDescent="0.2">
      <c r="A99" s="15"/>
      <c r="B99" s="16"/>
      <c r="C99" s="15"/>
      <c r="D99" s="16"/>
      <c r="E99" s="16"/>
    </row>
    <row r="100" spans="1:8" x14ac:dyDescent="0.2">
      <c r="A100" s="18" t="s">
        <v>137</v>
      </c>
      <c r="B100" s="16"/>
      <c r="C100" s="15"/>
      <c r="D100" s="16"/>
      <c r="E100" s="16"/>
    </row>
    <row r="101" spans="1:8" x14ac:dyDescent="0.2">
      <c r="A101" s="18"/>
      <c r="B101" s="16"/>
      <c r="C101" s="15"/>
      <c r="D101" s="16"/>
      <c r="E101" s="16"/>
    </row>
    <row r="102" spans="1:8" x14ac:dyDescent="0.2">
      <c r="A102" s="8"/>
      <c r="B102" s="20"/>
      <c r="C102" s="6" t="s">
        <v>7</v>
      </c>
      <c r="D102" s="60" t="s">
        <v>165</v>
      </c>
      <c r="E102" s="61"/>
      <c r="G102" s="29"/>
      <c r="H102" s="29"/>
    </row>
    <row r="103" spans="1:8" x14ac:dyDescent="0.2">
      <c r="A103" s="9" t="s">
        <v>120</v>
      </c>
      <c r="B103" s="20"/>
      <c r="C103" s="8" t="s">
        <v>127</v>
      </c>
      <c r="D103" s="66">
        <v>44</v>
      </c>
      <c r="E103" s="67"/>
      <c r="G103" s="13"/>
      <c r="H103" s="13"/>
    </row>
    <row r="104" spans="1:8" x14ac:dyDescent="0.2">
      <c r="A104" s="9" t="s">
        <v>121</v>
      </c>
      <c r="B104" s="20"/>
      <c r="C104" s="8" t="s">
        <v>115</v>
      </c>
      <c r="D104" s="53">
        <v>5015</v>
      </c>
      <c r="E104" s="54"/>
      <c r="G104" s="13"/>
      <c r="H104" s="13"/>
    </row>
    <row r="105" spans="1:8" x14ac:dyDescent="0.2">
      <c r="A105" s="9" t="s">
        <v>122</v>
      </c>
      <c r="B105" s="20"/>
      <c r="C105" s="30" t="s">
        <v>115</v>
      </c>
      <c r="D105" s="51">
        <v>4853</v>
      </c>
      <c r="E105" s="51"/>
      <c r="G105" s="13"/>
      <c r="H105" s="13"/>
    </row>
    <row r="106" spans="1:8" x14ac:dyDescent="0.2">
      <c r="A106" s="9" t="s">
        <v>123</v>
      </c>
      <c r="B106" s="20"/>
      <c r="C106" s="30" t="s">
        <v>115</v>
      </c>
      <c r="D106" s="51">
        <v>27</v>
      </c>
      <c r="E106" s="51"/>
      <c r="G106" s="13"/>
      <c r="H106" s="13"/>
    </row>
    <row r="107" spans="1:8" x14ac:dyDescent="0.2">
      <c r="A107" s="9" t="s">
        <v>124</v>
      </c>
      <c r="B107" s="20"/>
      <c r="C107" s="30" t="s">
        <v>128</v>
      </c>
      <c r="D107" s="52">
        <v>9.1</v>
      </c>
      <c r="E107" s="52"/>
      <c r="G107" s="27"/>
      <c r="H107" s="27"/>
    </row>
    <row r="108" spans="1:8" x14ac:dyDescent="0.2">
      <c r="A108" s="9" t="s">
        <v>125</v>
      </c>
      <c r="B108" s="20"/>
      <c r="C108" s="8" t="s">
        <v>115</v>
      </c>
      <c r="D108" s="53">
        <v>28</v>
      </c>
      <c r="E108" s="54"/>
      <c r="G108" s="13"/>
      <c r="H108" s="13"/>
    </row>
    <row r="109" spans="1:8" ht="24" customHeight="1" x14ac:dyDescent="0.2">
      <c r="A109" s="55" t="s">
        <v>126</v>
      </c>
      <c r="B109" s="56"/>
      <c r="C109" s="6" t="s">
        <v>115</v>
      </c>
      <c r="D109" s="57">
        <v>892</v>
      </c>
      <c r="E109" s="58"/>
      <c r="G109" s="28"/>
      <c r="H109" s="28"/>
    </row>
    <row r="110" spans="1:8" x14ac:dyDescent="0.2">
      <c r="A110" s="15"/>
      <c r="B110" s="16"/>
      <c r="C110" s="15"/>
      <c r="D110" s="13"/>
      <c r="E110" s="13"/>
    </row>
    <row r="111" spans="1:8" x14ac:dyDescent="0.2">
      <c r="A111" s="15"/>
      <c r="B111" s="59" t="s">
        <v>129</v>
      </c>
      <c r="C111" s="59"/>
      <c r="D111" s="59"/>
      <c r="E111" s="15"/>
    </row>
    <row r="112" spans="1:8" x14ac:dyDescent="0.2">
      <c r="A112" s="15"/>
      <c r="B112" s="16"/>
      <c r="C112" s="15"/>
      <c r="D112" s="16"/>
      <c r="E112" s="16"/>
    </row>
    <row r="113" spans="1:5" x14ac:dyDescent="0.2">
      <c r="A113" s="18" t="s">
        <v>130</v>
      </c>
      <c r="B113" s="16"/>
      <c r="C113" s="15"/>
      <c r="D113" s="16"/>
      <c r="E113" s="16"/>
    </row>
    <row r="114" spans="1:5" x14ac:dyDescent="0.2">
      <c r="A114" s="15"/>
      <c r="B114" s="16"/>
      <c r="C114" s="15"/>
      <c r="D114" s="16"/>
      <c r="E114" s="16"/>
    </row>
    <row r="115" spans="1:5" ht="44.25" customHeight="1" x14ac:dyDescent="0.2">
      <c r="A115" s="60" t="s">
        <v>131</v>
      </c>
      <c r="B115" s="61"/>
      <c r="C115" s="6" t="s">
        <v>132</v>
      </c>
      <c r="D115" s="5" t="s">
        <v>133</v>
      </c>
      <c r="E115" s="24" t="s">
        <v>166</v>
      </c>
    </row>
    <row r="116" spans="1:5" ht="38.1" customHeight="1" x14ac:dyDescent="0.2">
      <c r="A116" s="49" t="s">
        <v>142</v>
      </c>
      <c r="B116" s="50"/>
      <c r="C116" s="25" t="s">
        <v>149</v>
      </c>
      <c r="D116" s="35">
        <v>1</v>
      </c>
      <c r="E116" s="40">
        <v>49190</v>
      </c>
    </row>
    <row r="117" spans="1:5" ht="38.1" customHeight="1" x14ac:dyDescent="0.2">
      <c r="A117" s="49" t="s">
        <v>143</v>
      </c>
      <c r="B117" s="50"/>
      <c r="C117" s="25" t="s">
        <v>150</v>
      </c>
      <c r="D117" s="35">
        <v>1</v>
      </c>
      <c r="E117" s="40">
        <v>1228469</v>
      </c>
    </row>
    <row r="118" spans="1:5" ht="38.1" customHeight="1" x14ac:dyDescent="0.2">
      <c r="A118" s="49" t="s">
        <v>144</v>
      </c>
      <c r="B118" s="50"/>
      <c r="C118" s="25" t="s">
        <v>151</v>
      </c>
      <c r="D118" s="35">
        <v>1</v>
      </c>
      <c r="E118" s="40">
        <v>93099</v>
      </c>
    </row>
    <row r="119" spans="1:5" ht="25.5" customHeight="1" x14ac:dyDescent="0.2">
      <c r="A119" s="49" t="s">
        <v>145</v>
      </c>
      <c r="B119" s="50"/>
      <c r="C119" s="26" t="s">
        <v>146</v>
      </c>
      <c r="D119" s="35">
        <v>0.125</v>
      </c>
      <c r="E119" s="40">
        <v>10904</v>
      </c>
    </row>
    <row r="120" spans="1:5" ht="25.5" customHeight="1" x14ac:dyDescent="0.2">
      <c r="A120" s="49" t="s">
        <v>147</v>
      </c>
      <c r="B120" s="50"/>
      <c r="C120" s="25" t="s">
        <v>148</v>
      </c>
      <c r="D120" s="35">
        <v>1</v>
      </c>
      <c r="E120" s="40">
        <v>0</v>
      </c>
    </row>
    <row r="121" spans="1:5" ht="25.5" customHeight="1" x14ac:dyDescent="0.2">
      <c r="A121" s="49" t="s">
        <v>152</v>
      </c>
      <c r="B121" s="50"/>
      <c r="C121" s="26" t="s">
        <v>153</v>
      </c>
      <c r="D121" s="35">
        <v>1</v>
      </c>
      <c r="E121" s="40">
        <v>488392</v>
      </c>
    </row>
    <row r="122" spans="1:5" ht="25.5" customHeight="1" x14ac:dyDescent="0.2">
      <c r="A122" s="49" t="s">
        <v>154</v>
      </c>
      <c r="B122" s="50"/>
      <c r="C122" s="25" t="s">
        <v>155</v>
      </c>
      <c r="D122" s="35">
        <v>1</v>
      </c>
      <c r="E122" s="40">
        <v>429238</v>
      </c>
    </row>
    <row r="123" spans="1:5" ht="24.75" customHeight="1" x14ac:dyDescent="0.2">
      <c r="A123" s="49" t="s">
        <v>156</v>
      </c>
      <c r="B123" s="50"/>
      <c r="C123" s="25" t="s">
        <v>157</v>
      </c>
      <c r="D123" s="35">
        <v>0.9677</v>
      </c>
      <c r="E123" s="40">
        <v>31325</v>
      </c>
    </row>
    <row r="124" spans="1:5" ht="24.75" customHeight="1" x14ac:dyDescent="0.2">
      <c r="A124" s="49" t="s">
        <v>158</v>
      </c>
      <c r="B124" s="50"/>
      <c r="C124" s="25" t="s">
        <v>159</v>
      </c>
      <c r="D124" s="35">
        <v>0.99960000000000004</v>
      </c>
      <c r="E124" s="40">
        <v>181310</v>
      </c>
    </row>
    <row r="125" spans="1:5" ht="24.75" customHeight="1" x14ac:dyDescent="0.2">
      <c r="A125" s="49" t="s">
        <v>161</v>
      </c>
      <c r="B125" s="50"/>
      <c r="C125" s="25" t="s">
        <v>162</v>
      </c>
      <c r="D125" s="35">
        <v>1</v>
      </c>
      <c r="E125" s="40">
        <v>0</v>
      </c>
    </row>
    <row r="126" spans="1:5" ht="24.75" customHeight="1" x14ac:dyDescent="0.2">
      <c r="A126" s="21"/>
      <c r="B126" s="21"/>
      <c r="C126" s="22"/>
      <c r="D126" s="23"/>
      <c r="E126" s="41"/>
    </row>
    <row r="127" spans="1:5" x14ac:dyDescent="0.2">
      <c r="A127" s="48"/>
      <c r="B127" s="48"/>
      <c r="C127" s="48"/>
      <c r="D127" s="48"/>
      <c r="E127" s="48"/>
    </row>
    <row r="128" spans="1:5" ht="12.75" customHeight="1" x14ac:dyDescent="0.2">
      <c r="A128" s="48"/>
      <c r="B128" s="48"/>
      <c r="C128" s="48"/>
      <c r="D128" s="48"/>
      <c r="E128" s="48"/>
    </row>
    <row r="129" spans="1:5" x14ac:dyDescent="0.2">
      <c r="A129" s="15"/>
      <c r="B129" s="16"/>
      <c r="C129" s="15"/>
      <c r="D129" s="16"/>
      <c r="E129" s="16"/>
    </row>
    <row r="130" spans="1:5" x14ac:dyDescent="0.2">
      <c r="A130" s="15"/>
      <c r="B130" s="16"/>
      <c r="C130" s="15"/>
      <c r="D130" s="16"/>
      <c r="E130" s="16"/>
    </row>
    <row r="131" spans="1:5" ht="12.75" customHeight="1" x14ac:dyDescent="0.2">
      <c r="A131" s="15"/>
      <c r="B131" s="18"/>
      <c r="C131" s="15"/>
      <c r="D131" s="16"/>
      <c r="E131" s="16"/>
    </row>
    <row r="132" spans="1:5" x14ac:dyDescent="0.2">
      <c r="A132" s="15"/>
      <c r="B132" s="18"/>
      <c r="C132" s="15"/>
      <c r="D132" s="16"/>
      <c r="E132" s="16"/>
    </row>
    <row r="133" spans="1:5" x14ac:dyDescent="0.2">
      <c r="A133" s="15"/>
      <c r="B133" s="18"/>
      <c r="C133" s="15"/>
      <c r="D133" s="16"/>
      <c r="E133" s="16"/>
    </row>
    <row r="134" spans="1:5" x14ac:dyDescent="0.2">
      <c r="A134" s="15"/>
      <c r="B134" s="16"/>
      <c r="C134" s="15"/>
      <c r="D134" s="16"/>
      <c r="E134" s="16"/>
    </row>
    <row r="135" spans="1:5" x14ac:dyDescent="0.2">
      <c r="A135" s="15"/>
      <c r="B135" s="16"/>
      <c r="C135" s="15"/>
      <c r="D135" s="16"/>
      <c r="E135" s="16"/>
    </row>
  </sheetData>
  <mergeCells count="32">
    <mergeCell ref="D104:E104"/>
    <mergeCell ref="A1:E1"/>
    <mergeCell ref="A3:E3"/>
    <mergeCell ref="A5:E5"/>
    <mergeCell ref="B30:D30"/>
    <mergeCell ref="B65:D65"/>
    <mergeCell ref="B74:D74"/>
    <mergeCell ref="A76:D76"/>
    <mergeCell ref="B83:D83"/>
    <mergeCell ref="B98:D98"/>
    <mergeCell ref="D102:E102"/>
    <mergeCell ref="D103:E103"/>
    <mergeCell ref="A119:B119"/>
    <mergeCell ref="D105:E105"/>
    <mergeCell ref="D106:E106"/>
    <mergeCell ref="D107:E107"/>
    <mergeCell ref="D108:E108"/>
    <mergeCell ref="A109:B109"/>
    <mergeCell ref="D109:E109"/>
    <mergeCell ref="B111:D111"/>
    <mergeCell ref="A115:B115"/>
    <mergeCell ref="A116:B116"/>
    <mergeCell ref="A117:B117"/>
    <mergeCell ref="A118:B118"/>
    <mergeCell ref="A127:E127"/>
    <mergeCell ref="A128:E128"/>
    <mergeCell ref="A120:B120"/>
    <mergeCell ref="A121:B121"/>
    <mergeCell ref="A122:B122"/>
    <mergeCell ref="A123:B123"/>
    <mergeCell ref="A124:B124"/>
    <mergeCell ref="A125:B125"/>
  </mergeCells>
  <pageMargins left="0.59055118110236227" right="0.43307086614173229" top="0.98425196850393704" bottom="0.98425196850393704" header="0.51181102362204722" footer="0.51181102362204722"/>
  <pageSetup paperSize="9" scale="91" orientation="portrait" r:id="rId1"/>
  <headerFooter alignWithMargins="0"/>
  <rowBreaks count="2" manualBreakCount="2">
    <brk id="41" max="4" man="1"/>
    <brk id="9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I-VII</vt:lpstr>
      <vt:lpstr>'I-VII'!Nyomtatási_terület</vt:lpstr>
    </vt:vector>
  </TitlesOfParts>
  <Company>Egri leány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Sebestény Hajnalka</dc:creator>
  <cp:lastModifiedBy>Molnár Tímea</cp:lastModifiedBy>
  <cp:lastPrinted>2024-03-21T10:40:35Z</cp:lastPrinted>
  <dcterms:created xsi:type="dcterms:W3CDTF">2006-01-08T18:56:14Z</dcterms:created>
  <dcterms:modified xsi:type="dcterms:W3CDTF">2026-06-03T08:51:47Z</dcterms:modified>
</cp:coreProperties>
</file>